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mDir\Desktop\ОТЧЕТ 2020-2021\Учебные планы 2021-2022\Заочное\"/>
    </mc:Choice>
  </mc:AlternateContent>
  <bookViews>
    <workbookView xWindow="360" yWindow="120" windowWidth="11340" windowHeight="5520" activeTab="2"/>
  </bookViews>
  <sheets>
    <sheet name="титульник" sheetId="42" r:id="rId1"/>
    <sheet name="1" sheetId="65" r:id="rId2"/>
    <sheet name="2" sheetId="61" r:id="rId3"/>
    <sheet name="3" sheetId="67" r:id="rId4"/>
    <sheet name="3 (2)" sheetId="68" r:id="rId5"/>
    <sheet name="5" sheetId="64" r:id="rId6"/>
    <sheet name="Лист1" sheetId="66" r:id="rId7"/>
  </sheets>
  <definedNames>
    <definedName name="_xlnm.Print_Area" localSheetId="1">'1'!$A$1:$U$33</definedName>
    <definedName name="_xlnm.Print_Area" localSheetId="2">'2'!$A$1:$AD$28</definedName>
    <definedName name="_xlnm.Print_Area" localSheetId="3">'3'!$A$1:$AD$36</definedName>
    <definedName name="_xlnm.Print_Area" localSheetId="4">'3 (2)'!$A$1:$AD$33</definedName>
    <definedName name="_xlnm.Print_Area" localSheetId="5">'5'!$A$1:$AD$41</definedName>
    <definedName name="_xlnm.Print_Area" localSheetId="0">титульник!$A$1:$I$30</definedName>
  </definedNames>
  <calcPr calcId="162913" iterateDelta="1E-4" fullPrecision="0"/>
</workbook>
</file>

<file path=xl/calcChain.xml><?xml version="1.0" encoding="utf-8"?>
<calcChain xmlns="http://schemas.openxmlformats.org/spreadsheetml/2006/main">
  <c r="E19" i="67" l="1"/>
  <c r="K21" i="61"/>
  <c r="K22" i="61"/>
  <c r="K23" i="61"/>
  <c r="K24" i="61"/>
  <c r="K20" i="61"/>
  <c r="L25" i="68" l="1"/>
  <c r="K25" i="64"/>
  <c r="J25" i="64"/>
  <c r="K21" i="64"/>
  <c r="K20" i="64"/>
  <c r="J21" i="64"/>
  <c r="J20" i="64"/>
  <c r="H19" i="64"/>
  <c r="J19" i="64"/>
  <c r="L19" i="64"/>
  <c r="M19" i="64"/>
  <c r="N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AA19" i="64"/>
  <c r="AB19" i="64"/>
  <c r="AC19" i="64"/>
  <c r="AD19" i="64"/>
  <c r="G19" i="64"/>
  <c r="H29" i="68"/>
  <c r="I29" i="68"/>
  <c r="J29" i="68"/>
  <c r="K29" i="68"/>
  <c r="L29" i="68"/>
  <c r="M29" i="68"/>
  <c r="N29" i="68"/>
  <c r="O29" i="68"/>
  <c r="P29" i="68"/>
  <c r="Q29" i="68"/>
  <c r="R29" i="68"/>
  <c r="S29" i="68"/>
  <c r="T29" i="68"/>
  <c r="U29" i="68"/>
  <c r="V29" i="68"/>
  <c r="W29" i="68"/>
  <c r="X29" i="68"/>
  <c r="Y29" i="68"/>
  <c r="Z29" i="68"/>
  <c r="AA29" i="68"/>
  <c r="AB29" i="68"/>
  <c r="AC29" i="68"/>
  <c r="AD29" i="68"/>
  <c r="G29" i="68"/>
  <c r="K30" i="68"/>
  <c r="J30" i="68"/>
  <c r="I30" i="68"/>
  <c r="J26" i="68"/>
  <c r="J27" i="68"/>
  <c r="J24" i="68" s="1"/>
  <c r="J25" i="68"/>
  <c r="H24" i="68"/>
  <c r="N24" i="68"/>
  <c r="O24" i="68"/>
  <c r="P24" i="68"/>
  <c r="Q24" i="68"/>
  <c r="R24" i="68"/>
  <c r="S24" i="68"/>
  <c r="T24" i="68"/>
  <c r="U24" i="68"/>
  <c r="V24" i="68"/>
  <c r="W24" i="68"/>
  <c r="X24" i="68"/>
  <c r="Y24" i="68"/>
  <c r="Z24" i="68"/>
  <c r="AA24" i="68"/>
  <c r="AB24" i="68"/>
  <c r="AC24" i="68"/>
  <c r="AD24" i="68"/>
  <c r="G24" i="68"/>
  <c r="H20" i="68"/>
  <c r="J20" i="68"/>
  <c r="K20" i="68"/>
  <c r="L20" i="68"/>
  <c r="M20" i="68"/>
  <c r="N20" i="68"/>
  <c r="O20" i="68"/>
  <c r="P20" i="68"/>
  <c r="Q20" i="68"/>
  <c r="R20" i="68"/>
  <c r="S20" i="68"/>
  <c r="T20" i="68"/>
  <c r="U20" i="68"/>
  <c r="V20" i="68"/>
  <c r="W20" i="68"/>
  <c r="X20" i="68"/>
  <c r="Y20" i="68"/>
  <c r="Z20" i="68"/>
  <c r="AA20" i="68"/>
  <c r="AB20" i="68"/>
  <c r="AC20" i="68"/>
  <c r="AD20" i="68"/>
  <c r="G20" i="68"/>
  <c r="M21" i="68"/>
  <c r="K21" i="68"/>
  <c r="J21" i="68"/>
  <c r="K19" i="64" l="1"/>
  <c r="K33" i="67"/>
  <c r="I33" i="67"/>
  <c r="L29" i="67" l="1"/>
  <c r="K29" i="67"/>
  <c r="J29" i="67" s="1"/>
  <c r="I30" i="67"/>
  <c r="L30" i="67"/>
  <c r="K30" i="67" s="1"/>
  <c r="J30" i="67" s="1"/>
  <c r="K20" i="67"/>
  <c r="K27" i="61"/>
  <c r="K28" i="61"/>
  <c r="K26" i="61"/>
  <c r="H19" i="61"/>
  <c r="N19" i="61"/>
  <c r="O19" i="61"/>
  <c r="P19" i="61"/>
  <c r="Q19" i="61"/>
  <c r="R19" i="61"/>
  <c r="S19" i="61"/>
  <c r="T19" i="61"/>
  <c r="U19" i="61"/>
  <c r="V19" i="61"/>
  <c r="W19" i="61"/>
  <c r="X19" i="61"/>
  <c r="Y19" i="61"/>
  <c r="Z19" i="61"/>
  <c r="AA19" i="61"/>
  <c r="AB19" i="61"/>
  <c r="AC19" i="61"/>
  <c r="AD19" i="61"/>
  <c r="G19" i="61"/>
  <c r="M30" i="67" l="1"/>
  <c r="R24" i="64"/>
  <c r="AF25" i="61"/>
  <c r="AF28" i="67"/>
  <c r="AF31" i="67" s="1"/>
  <c r="AF30" i="67"/>
  <c r="G25" i="61"/>
  <c r="AE35" i="64"/>
  <c r="AF35" i="64" s="1"/>
  <c r="AE36" i="64"/>
  <c r="AE37" i="64"/>
  <c r="AE38" i="64"/>
  <c r="E19" i="61" l="1"/>
  <c r="P23" i="64"/>
  <c r="J26" i="64" l="1"/>
  <c r="L25" i="64"/>
  <c r="M25" i="64" s="1"/>
  <c r="I26" i="64"/>
  <c r="I27" i="64"/>
  <c r="I24" i="64" s="1"/>
  <c r="I25" i="64"/>
  <c r="E24" i="64"/>
  <c r="F24" i="64"/>
  <c r="H24" i="64"/>
  <c r="N24" i="64"/>
  <c r="O24" i="64"/>
  <c r="P24" i="64"/>
  <c r="Q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G24" i="64"/>
  <c r="J23" i="64"/>
  <c r="F19" i="64"/>
  <c r="E19" i="64"/>
  <c r="J32" i="68"/>
  <c r="F29" i="68"/>
  <c r="E29" i="68"/>
  <c r="L30" i="68"/>
  <c r="M30" i="68" s="1"/>
  <c r="F20" i="68"/>
  <c r="E20" i="68"/>
  <c r="E19" i="68" s="1"/>
  <c r="F24" i="68"/>
  <c r="G19" i="68"/>
  <c r="E24" i="68"/>
  <c r="L21" i="68"/>
  <c r="L21" i="64"/>
  <c r="M21" i="64" s="1"/>
  <c r="I21" i="64"/>
  <c r="L20" i="64"/>
  <c r="M20" i="64" s="1"/>
  <c r="I20" i="64"/>
  <c r="I19" i="64" s="1"/>
  <c r="L26" i="68"/>
  <c r="I26" i="68"/>
  <c r="I25" i="68"/>
  <c r="I21" i="68"/>
  <c r="I20" i="68" s="1"/>
  <c r="AE35" i="67"/>
  <c r="I24" i="68" l="1"/>
  <c r="I19" i="68" s="1"/>
  <c r="K26" i="68"/>
  <c r="M24" i="68"/>
  <c r="K25" i="68"/>
  <c r="K24" i="68" s="1"/>
  <c r="L24" i="68"/>
  <c r="AD19" i="68"/>
  <c r="AB19" i="68"/>
  <c r="Z19" i="68"/>
  <c r="X19" i="68"/>
  <c r="V19" i="68"/>
  <c r="V32" i="64" s="1"/>
  <c r="T19" i="68"/>
  <c r="R19" i="68"/>
  <c r="P19" i="68"/>
  <c r="N19" i="68"/>
  <c r="H19" i="68"/>
  <c r="F19" i="68"/>
  <c r="AC19" i="68"/>
  <c r="AA19" i="68"/>
  <c r="Y19" i="68"/>
  <c r="W19" i="68"/>
  <c r="U19" i="68"/>
  <c r="S19" i="68"/>
  <c r="Q19" i="68"/>
  <c r="O19" i="68"/>
  <c r="L24" i="64"/>
  <c r="M24" i="64"/>
  <c r="J22" i="64"/>
  <c r="M19" i="68"/>
  <c r="F19" i="67"/>
  <c r="G19" i="67"/>
  <c r="H19" i="67"/>
  <c r="N19" i="67"/>
  <c r="O19" i="67"/>
  <c r="P19" i="67"/>
  <c r="Q19" i="67"/>
  <c r="R19" i="67"/>
  <c r="S19" i="67"/>
  <c r="T19" i="67"/>
  <c r="U19" i="67"/>
  <c r="V19" i="67"/>
  <c r="W19" i="67"/>
  <c r="X19" i="67"/>
  <c r="Y19" i="67"/>
  <c r="Z19" i="67"/>
  <c r="AA19" i="67"/>
  <c r="L21" i="67"/>
  <c r="M21" i="67" s="1"/>
  <c r="L22" i="67"/>
  <c r="K22" i="67" s="1"/>
  <c r="J22" i="67" s="1"/>
  <c r="L23" i="67"/>
  <c r="M23" i="67" s="1"/>
  <c r="L24" i="67"/>
  <c r="K24" i="67" s="1"/>
  <c r="J24" i="67" s="1"/>
  <c r="L25" i="67"/>
  <c r="M25" i="67" s="1"/>
  <c r="L26" i="67"/>
  <c r="K26" i="67" s="1"/>
  <c r="J26" i="67" s="1"/>
  <c r="L27" i="67"/>
  <c r="K27" i="67" s="1"/>
  <c r="J27" i="67" s="1"/>
  <c r="L28" i="67"/>
  <c r="L31" i="67"/>
  <c r="K31" i="67" s="1"/>
  <c r="J31" i="67" s="1"/>
  <c r="L32" i="67"/>
  <c r="K32" i="67" s="1"/>
  <c r="J32" i="67" s="1"/>
  <c r="L34" i="67"/>
  <c r="K34" i="67" s="1"/>
  <c r="J34" i="67" s="1"/>
  <c r="L20" i="67"/>
  <c r="K28" i="67"/>
  <c r="J28" i="67" s="1"/>
  <c r="J20" i="67"/>
  <c r="AB19" i="67"/>
  <c r="AC19" i="67"/>
  <c r="AD19" i="67"/>
  <c r="I34" i="67"/>
  <c r="I32" i="67"/>
  <c r="M31" i="67"/>
  <c r="I31" i="67"/>
  <c r="M28" i="67"/>
  <c r="I28" i="67"/>
  <c r="M26" i="67"/>
  <c r="M22" i="67"/>
  <c r="M20" i="67"/>
  <c r="E32" i="64"/>
  <c r="H25" i="61"/>
  <c r="N25" i="61"/>
  <c r="O25" i="61"/>
  <c r="P25" i="61"/>
  <c r="Q25" i="61"/>
  <c r="R25" i="61"/>
  <c r="S25" i="61"/>
  <c r="T25" i="61"/>
  <c r="U25" i="61"/>
  <c r="V25" i="61"/>
  <c r="W25" i="61"/>
  <c r="X25" i="61"/>
  <c r="Y25" i="61"/>
  <c r="Z25" i="61"/>
  <c r="AA25" i="61"/>
  <c r="AB25" i="61"/>
  <c r="AC25" i="61"/>
  <c r="AD25" i="61"/>
  <c r="L26" i="61"/>
  <c r="J26" i="61" s="1"/>
  <c r="L22" i="61"/>
  <c r="I28" i="61"/>
  <c r="I26" i="61"/>
  <c r="I22" i="61"/>
  <c r="F19" i="61"/>
  <c r="I20" i="61"/>
  <c r="I21" i="61"/>
  <c r="I23" i="61"/>
  <c r="I24" i="61"/>
  <c r="L20" i="61"/>
  <c r="M20" i="61" s="1"/>
  <c r="M19" i="61" s="1"/>
  <c r="L21" i="61"/>
  <c r="L23" i="61"/>
  <c r="L24" i="61"/>
  <c r="M23" i="61"/>
  <c r="M24" i="61"/>
  <c r="M21" i="61"/>
  <c r="AA34" i="64"/>
  <c r="AE34" i="64" s="1"/>
  <c r="AF34" i="64" s="1"/>
  <c r="M32" i="67" l="1"/>
  <c r="M24" i="67"/>
  <c r="K19" i="61"/>
  <c r="I19" i="61"/>
  <c r="S32" i="64"/>
  <c r="J20" i="61"/>
  <c r="L19" i="61"/>
  <c r="M34" i="67"/>
  <c r="Z32" i="64"/>
  <c r="X32" i="64"/>
  <c r="AB32" i="64"/>
  <c r="Q32" i="64"/>
  <c r="AD32" i="64"/>
  <c r="G32" i="64"/>
  <c r="L19" i="67"/>
  <c r="K25" i="67"/>
  <c r="J25" i="67" s="1"/>
  <c r="K23" i="67"/>
  <c r="J23" i="67" s="1"/>
  <c r="K21" i="67"/>
  <c r="J21" i="67" s="1"/>
  <c r="J19" i="67" s="1"/>
  <c r="J23" i="61"/>
  <c r="J24" i="61"/>
  <c r="T32" i="64"/>
  <c r="P32" i="64"/>
  <c r="N32" i="64"/>
  <c r="U32" i="64"/>
  <c r="AC32" i="64"/>
  <c r="AA32" i="64"/>
  <c r="Y32" i="64"/>
  <c r="W32" i="64"/>
  <c r="W33" i="64" s="1"/>
  <c r="H32" i="64"/>
  <c r="M27" i="67"/>
  <c r="M19" i="67" s="1"/>
  <c r="O32" i="64"/>
  <c r="R32" i="64"/>
  <c r="L19" i="68"/>
  <c r="I19" i="67"/>
  <c r="F32" i="64"/>
  <c r="J24" i="64"/>
  <c r="K24" i="64"/>
  <c r="J28" i="61"/>
  <c r="L25" i="61"/>
  <c r="J27" i="61"/>
  <c r="I25" i="61"/>
  <c r="K25" i="61"/>
  <c r="J21" i="61"/>
  <c r="M26" i="61"/>
  <c r="O33" i="65"/>
  <c r="N33" i="65"/>
  <c r="S33" i="64" l="1"/>
  <c r="K19" i="67"/>
  <c r="J19" i="61"/>
  <c r="AA33" i="64"/>
  <c r="M25" i="61"/>
  <c r="I32" i="64"/>
  <c r="K19" i="68"/>
  <c r="J19" i="68"/>
  <c r="J25" i="61"/>
  <c r="Y30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F19" i="65"/>
  <c r="G19" i="65" l="1"/>
  <c r="H19" i="65"/>
  <c r="E19" i="65" l="1"/>
  <c r="AF44" i="64" l="1"/>
  <c r="M22" i="61" l="1"/>
  <c r="L32" i="64" l="1"/>
  <c r="M32" i="64" l="1"/>
  <c r="J32" i="64"/>
  <c r="K32" i="64"/>
</calcChain>
</file>

<file path=xl/sharedStrings.xml><?xml version="1.0" encoding="utf-8"?>
<sst xmlns="http://schemas.openxmlformats.org/spreadsheetml/2006/main" count="543" uniqueCount="273">
  <si>
    <t>Индекс</t>
  </si>
  <si>
    <t>УЧЕБНЫЙ ПЛАН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</si>
  <si>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</si>
  <si>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</si>
  <si>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</si>
  <si>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</si>
  <si>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</si>
  <si>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</si>
  <si>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</si>
  <si>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</si>
  <si>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</si>
  <si>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</si>
  <si>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</si>
  <si>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Иностранный язык</t>
  </si>
  <si>
    <t>Физическая культура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</si>
  <si>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</si>
  <si>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</si>
  <si>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</si>
  <si>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</si>
  <si>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</si>
  <si>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</si>
  <si>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</si>
  <si>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</si>
  <si>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Стр.2</t>
  </si>
  <si>
    <t>ОП.00</t>
  </si>
  <si>
    <t>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</si>
  <si>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</si>
  <si>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</si>
  <si>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</si>
  <si>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</si>
  <si>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</si>
  <si>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</si>
  <si>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</si>
  <si>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</si>
  <si>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ОП.10</t>
  </si>
  <si>
    <t>ОП.11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</si>
  <si>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</si>
  <si>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</si>
  <si>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</si>
  <si>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</si>
  <si>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</si>
  <si>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</si>
  <si>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</si>
  <si>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ПП.03</t>
  </si>
  <si>
    <t>ПМ.04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</si>
  <si>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</si>
  <si>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</si>
  <si>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</si>
  <si>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</si>
  <si>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</si>
  <si>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</si>
  <si>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</si>
  <si>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</si>
  <si>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зачетов</t>
  </si>
  <si>
    <t>Основы философии</t>
  </si>
  <si>
    <t>лаб. и практ. занятий</t>
  </si>
  <si>
    <t>3 сем. 16 нед.</t>
  </si>
  <si>
    <t>Стр.1</t>
  </si>
  <si>
    <t>производственной практики</t>
  </si>
  <si>
    <t>Информатика</t>
  </si>
  <si>
    <t>Безопасность жизнедеятельности</t>
  </si>
  <si>
    <t>Стр.4</t>
  </si>
  <si>
    <t>IV курс</t>
  </si>
  <si>
    <t>О. 00</t>
  </si>
  <si>
    <t>ОБЖ</t>
  </si>
  <si>
    <t>Физика</t>
  </si>
  <si>
    <t>5 сем. 16 нед.</t>
  </si>
  <si>
    <t>УТВЕРЖДАЮ</t>
  </si>
  <si>
    <t>Директор ОГБПОУ СмолАПО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</si>
  <si>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</si>
  <si>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</si>
  <si>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t>Общеобразовательные учебные дисциплины</t>
  </si>
  <si>
    <t>История</t>
  </si>
  <si>
    <t>МДК.01.02</t>
  </si>
  <si>
    <t>МДК.02.02</t>
  </si>
  <si>
    <t>ПП.04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</si>
  <si>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</si>
  <si>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</si>
  <si>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Примечание: в високосный год указанные даты смещаются назад на 1 день.</t>
  </si>
  <si>
    <t>1. Государственный экзамен – с 18.05 по 24.05 (всего – 1 нед.)</t>
  </si>
  <si>
    <t>2. Выпускная квалификационная работа:</t>
  </si>
  <si>
    <t>Общий гуманитарный и социально-экономический цикл</t>
  </si>
  <si>
    <t>Иностранный язык в профессиональной деятельности</t>
  </si>
  <si>
    <t>Математический и общий естественно-научный цикл</t>
  </si>
  <si>
    <t>Общепрофессиональный цикл</t>
  </si>
  <si>
    <t>ОП.14</t>
  </si>
  <si>
    <t>ОП.15</t>
  </si>
  <si>
    <t>ОП.16</t>
  </si>
  <si>
    <t>Профессиональный цикл</t>
  </si>
  <si>
    <t>УП.04</t>
  </si>
  <si>
    <t>ПА</t>
  </si>
  <si>
    <t>7 сем. 16 нед.</t>
  </si>
  <si>
    <t>8 сем. 17 нед.</t>
  </si>
  <si>
    <t>Русский язык</t>
  </si>
  <si>
    <t>Литература</t>
  </si>
  <si>
    <t>дифференцированных зачетов</t>
  </si>
  <si>
    <t>ОП.17</t>
  </si>
  <si>
    <t>МДК.03.02</t>
  </si>
  <si>
    <t>зачеты</t>
  </si>
  <si>
    <t>экзамены</t>
  </si>
  <si>
    <t>Объем образовательной нагрузки</t>
  </si>
  <si>
    <t>Учебная нагрузка обучающихся (час.)</t>
  </si>
  <si>
    <t>Самостоятельная учебная работа</t>
  </si>
  <si>
    <t>Во взаимодействиии с преподавателем</t>
  </si>
  <si>
    <t>По практике производственной и учебной</t>
  </si>
  <si>
    <t>Консультации</t>
  </si>
  <si>
    <t>Нагрузка на дисциплины и МДК</t>
  </si>
  <si>
    <t>Всего учебных занятий</t>
  </si>
  <si>
    <t>в т. ч. по учебным дисциплинам и МДК</t>
  </si>
  <si>
    <t>Теоретическое обучение</t>
  </si>
  <si>
    <t>курсовых работ (проектов)</t>
  </si>
  <si>
    <t>Распределение учебной нагрузки по курсам и семестрам (час. в семестр)</t>
  </si>
  <si>
    <t>Математика</t>
  </si>
  <si>
    <t>Астрономия</t>
  </si>
  <si>
    <t>_______________М. В. Белокопытов</t>
  </si>
  <si>
    <t xml:space="preserve">ЕН.03 </t>
  </si>
  <si>
    <t>Экологические основы природопользования</t>
  </si>
  <si>
    <t>ОП.09</t>
  </si>
  <si>
    <t>МДК.04.01</t>
  </si>
  <si>
    <t>4 сем. 23 нед.</t>
  </si>
  <si>
    <t>6 сем. 24 нед.</t>
  </si>
  <si>
    <t>ОП.12</t>
  </si>
  <si>
    <t>ОП.13</t>
  </si>
  <si>
    <t>Сафоновского филиала</t>
  </si>
  <si>
    <t>1 сем. 16 нед. 3дн</t>
  </si>
  <si>
    <t>2 сем. 22 нед. 3дн</t>
  </si>
  <si>
    <t>Информационные технологии в профессиональной деятельности</t>
  </si>
  <si>
    <t>Техническая механика</t>
  </si>
  <si>
    <t>Охрана труда</t>
  </si>
  <si>
    <t>ОП.18</t>
  </si>
  <si>
    <t>ОП.19</t>
  </si>
  <si>
    <t>ОП.20</t>
  </si>
  <si>
    <t>ОП.21</t>
  </si>
  <si>
    <t>МДК.04.02</t>
  </si>
  <si>
    <t xml:space="preserve">Выполнение работ по одной или нескольким профессиям рабочих, должностям служащих </t>
  </si>
  <si>
    <t>1ДЗ</t>
  </si>
  <si>
    <t>1Э</t>
  </si>
  <si>
    <t>Технологическое оборудование и приспособления</t>
  </si>
  <si>
    <t>Инженерная графика</t>
  </si>
  <si>
    <t>Материаловедение</t>
  </si>
  <si>
    <t>Программирование ЧПУ для автоматизированного оборудования</t>
  </si>
  <si>
    <t>Экономика организации</t>
  </si>
  <si>
    <t>Процессы формообразования и инструменты</t>
  </si>
  <si>
    <t>САПР технологических процессов и информационные технологии в профессиональной деятельности</t>
  </si>
  <si>
    <t xml:space="preserve">Моделирование технологических процессов </t>
  </si>
  <si>
    <t>Основы проектирования технологической оснастки</t>
  </si>
  <si>
    <t>Основы электротехники и электроники</t>
  </si>
  <si>
    <t>Тестирование разработанной модели элементов систем автоматизации с формированием пакета технической документации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</si>
  <si>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документации.</t>
  </si>
  <si>
    <t>Испытания модели элементов систем автоматизации в реальных условиях и их оптимизация.</t>
  </si>
  <si>
    <t>Планирование материально-технического обеспечения работ по монтажу, наладке и техническому обслуживанию систем и средств автоматизации.</t>
  </si>
  <si>
    <t>Осуществление текущего мониторинга состояния систем автоматизации.</t>
  </si>
  <si>
    <t>Организация работ по устранению неполадок и отказов автоматизированного оборудования.</t>
  </si>
  <si>
    <t>Организация и реализация профессиональной деятельности по профессии Слесарь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</si>
  <si>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</t>
  </si>
  <si>
    <t>Вычислительная техника</t>
  </si>
  <si>
    <t>Основы схемотехники</t>
  </si>
  <si>
    <t>Источники питания</t>
  </si>
  <si>
    <t>Автоматизированный привод</t>
  </si>
  <si>
    <t>Электрические машины</t>
  </si>
  <si>
    <t>ДЗ</t>
  </si>
  <si>
    <t>Э</t>
  </si>
  <si>
    <t>ОП.22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</si>
  <si>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</si>
  <si>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</si>
  <si>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</si>
  <si>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</si>
  <si>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</si>
  <si>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</si>
  <si>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</si>
  <si>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</si>
  <si>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ОДП.09</t>
  </si>
  <si>
    <t>Родной язык/Родная литература</t>
  </si>
  <si>
    <t>ОДП.10</t>
  </si>
  <si>
    <t>ОДП.11</t>
  </si>
  <si>
    <t>ДОД.12</t>
  </si>
  <si>
    <t>Введение в специальность</t>
  </si>
  <si>
    <t>Импульсная техника</t>
  </si>
  <si>
    <t>Правовое обеспечение профессиональной деятельности</t>
  </si>
  <si>
    <t>-</t>
  </si>
  <si>
    <t>Разработка, организация и контроль качества работ по монтажу, наладке и техническому обслуживанию систем и средств автоматизации.</t>
  </si>
  <si>
    <t>ПМ.05</t>
  </si>
  <si>
    <t>МДК.05.01</t>
  </si>
  <si>
    <t>УП.05</t>
  </si>
  <si>
    <t>ПП.05</t>
  </si>
  <si>
    <t>Тимофеева С.М.</t>
  </si>
  <si>
    <t>Карпова И.Л., Кладко И.В.</t>
  </si>
  <si>
    <t>Пшенова Ю.А.</t>
  </si>
  <si>
    <t>Балакина Н.Н.</t>
  </si>
  <si>
    <t>Костенкова С.В.</t>
  </si>
  <si>
    <t>Крезина Ж.В.</t>
  </si>
  <si>
    <t>Кашина Т.А.</t>
  </si>
  <si>
    <t>Кульков А.В.</t>
  </si>
  <si>
    <t>Демкина Е.А.</t>
  </si>
  <si>
    <t>Белявская Е.Э.</t>
  </si>
  <si>
    <t>Полежаева Г.Л.</t>
  </si>
  <si>
    <t>Мельянцева М.Ю.</t>
  </si>
  <si>
    <t>Савельева Л.Н.</t>
  </si>
  <si>
    <t>Ханнанов Т.А.</t>
  </si>
  <si>
    <t>Непокрытов В.С.</t>
  </si>
  <si>
    <t>Касаткина Т.А.</t>
  </si>
  <si>
    <t>Непокрытов В.С., Ханнанов Т.А.</t>
  </si>
  <si>
    <t>курсовых работ (проектов) инд. Поект</t>
  </si>
  <si>
    <t>Количество контрольных работ</t>
  </si>
  <si>
    <t>в том числе письменных</t>
  </si>
  <si>
    <t>Учебная нагрузка обучающихся (час.) по очной форме обучения</t>
  </si>
  <si>
    <t>Учебная нагрузка обучающихся (час.) по заочной форме обучения</t>
  </si>
  <si>
    <t>ОГСЭ.05</t>
  </si>
  <si>
    <t>Психология общения</t>
  </si>
  <si>
    <t>Обзорные установочные занятия</t>
  </si>
  <si>
    <t>Лабораторно-практические занятия</t>
  </si>
  <si>
    <t>Контрольные работы</t>
  </si>
  <si>
    <t xml:space="preserve">Практика </t>
  </si>
  <si>
    <t>ЕН.03</t>
  </si>
  <si>
    <t>Эк</t>
  </si>
  <si>
    <t xml:space="preserve">Экономика организации                    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</si>
  <si>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</si>
  <si>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</si>
  <si>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</si>
  <si>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</si>
  <si>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управления</t>
  </si>
  <si>
    <t>Основы предпринимательской деятельности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</si>
  <si>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</si>
  <si>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Статистика</t>
  </si>
  <si>
    <t>Менеджмент</t>
  </si>
  <si>
    <t>Анализ финансово-хозяйстванной деятельности</t>
  </si>
  <si>
    <t>МДК 01.01</t>
  </si>
  <si>
    <t>Практика по профилю специальности</t>
  </si>
  <si>
    <t>Бухгалтерская технология проведения и оформления инвентаризации</t>
  </si>
  <si>
    <t>МДК 02.01</t>
  </si>
  <si>
    <t>МДК 02.02</t>
  </si>
  <si>
    <t>ПП.02</t>
  </si>
  <si>
    <t>Практика  по профилю специальности</t>
  </si>
  <si>
    <t>Составление и использование бухгалтерской отчетности</t>
  </si>
  <si>
    <t>Технология составления  бухгалтерской отчетности</t>
  </si>
  <si>
    <t>Основы анализа  бухгалтерской отчетности</t>
  </si>
  <si>
    <t>Документирование хозяйственных операций и ведение бухгалтерского учета активов организации</t>
  </si>
  <si>
    <t>Практические основы  бухгалтерского учета активов организации</t>
  </si>
  <si>
    <t>Ведение бухгалтерского  учета источников формирования  активов , выполнение работ по инвентаризации активов и финансовых обязательств  организации</t>
  </si>
  <si>
    <t>Практические основы  бухгалтерского учета источников формирования активов организации</t>
  </si>
  <si>
    <t>Проведение расчетов  с бюджетом  и внебюджетными фондами</t>
  </si>
  <si>
    <t>МДК 03.01</t>
  </si>
  <si>
    <t>Организация расчетов с бюджетом и внебюджетными фондами</t>
  </si>
  <si>
    <t>Выполнение работ по профессии "Кассир"</t>
  </si>
  <si>
    <t>2Э</t>
  </si>
  <si>
    <t>ДЗк</t>
  </si>
  <si>
    <t>2ДЗ</t>
  </si>
  <si>
    <t>Объем образовательной нагрузки по очной форме обучения</t>
  </si>
  <si>
    <t>Объем образовательной нагрузки по заочной форме обучения</t>
  </si>
  <si>
    <t>основная образовательная программа по специальности среднего профессионального образования:</t>
  </si>
  <si>
    <r>
      <t>Нормативный срок обучения -</t>
    </r>
    <r>
      <rPr>
        <b/>
        <sz val="12"/>
        <rFont val="Arial Cyr"/>
        <charset val="204"/>
      </rPr>
      <t xml:space="preserve">2 </t>
    </r>
    <r>
      <rPr>
        <sz val="12"/>
        <rFont val="Arial Cyr"/>
        <charset val="204"/>
      </rPr>
      <t xml:space="preserve">года и </t>
    </r>
    <r>
      <rPr>
        <b/>
        <u/>
        <sz val="12"/>
        <rFont val="Arial Cyr"/>
        <charset val="204"/>
      </rPr>
      <t>10</t>
    </r>
    <r>
      <rPr>
        <sz val="12"/>
        <rFont val="Arial Cyr"/>
        <charset val="204"/>
      </rPr>
      <t xml:space="preserve"> месяцев</t>
    </r>
  </si>
  <si>
    <t>Стр.3</t>
  </si>
  <si>
    <t>Стр.5</t>
  </si>
  <si>
    <t>38.02.01 Экономика и бухгалтерский учет (по отраслям)</t>
  </si>
  <si>
    <r>
      <t xml:space="preserve">Квалификация: </t>
    </r>
    <r>
      <rPr>
        <b/>
        <sz val="12"/>
        <rFont val="Arial Cyr"/>
        <charset val="204"/>
      </rPr>
      <t>Бухгалтер</t>
    </r>
  </si>
  <si>
    <r>
      <t xml:space="preserve">Форма обучения: </t>
    </r>
    <r>
      <rPr>
        <b/>
        <sz val="12"/>
        <rFont val="Arial Cyr"/>
        <charset val="204"/>
      </rPr>
      <t>за</t>
    </r>
    <r>
      <rPr>
        <b/>
        <u/>
        <sz val="12"/>
        <rFont val="Arial Cyr"/>
        <charset val="204"/>
      </rPr>
      <t>очная</t>
    </r>
  </si>
  <si>
    <r>
      <t xml:space="preserve">На базе </t>
    </r>
    <r>
      <rPr>
        <b/>
        <u/>
        <sz val="12"/>
        <rFont val="Arial Cyr"/>
        <charset val="204"/>
      </rPr>
      <t>среднего общего образования</t>
    </r>
  </si>
  <si>
    <t>социально-экономический</t>
  </si>
  <si>
    <t>Профиль получаемого профессионального образования</t>
  </si>
  <si>
    <t>"_____" _______________ 2021 г.</t>
  </si>
  <si>
    <t>4</t>
  </si>
  <si>
    <t>Финансы организаций</t>
  </si>
  <si>
    <t>Бюджетная система Российской Федерации</t>
  </si>
  <si>
    <t>Бюджетный учет</t>
  </si>
  <si>
    <t>УП.01</t>
  </si>
  <si>
    <t>УП.02</t>
  </si>
  <si>
    <t>УП.03</t>
  </si>
  <si>
    <t>3Э</t>
  </si>
  <si>
    <t>6ДЗ</t>
  </si>
  <si>
    <t>8Э</t>
  </si>
  <si>
    <t>4ДЗ</t>
  </si>
  <si>
    <t>3ДЗ</t>
  </si>
  <si>
    <t>5Э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</si>
</sst>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i/>
      <sz val="11"/>
      <name val="Times New Roman Cyr"/>
      <charset val="204"/>
    </font>
    <font>
      <i/>
      <sz val="12"/>
      <name val="Arial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Arial Cyr"/>
      <charset val="204"/>
    </font>
    <font>
      <sz val="9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rgb="FFF4F6B4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9" xfId="0" applyFont="1" applyBorder="1"/>
    <xf numFmtId="0" fontId="5" fillId="0" borderId="5" xfId="1" applyFont="1" applyBorder="1"/>
    <xf numFmtId="0" fontId="5" fillId="0" borderId="6" xfId="1" applyFont="1" applyBorder="1" applyAlignment="1">
      <alignment wrapText="1"/>
    </xf>
    <xf numFmtId="0" fontId="8" fillId="0" borderId="0" xfId="0" applyFont="1" applyAlignment="1"/>
    <xf numFmtId="0" fontId="2" fillId="0" borderId="3" xfId="0" applyFont="1" applyBorder="1"/>
    <xf numFmtId="0" fontId="18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6" fillId="0" borderId="5" xfId="1" applyFont="1" applyFill="1" applyBorder="1"/>
    <xf numFmtId="0" fontId="16" fillId="2" borderId="5" xfId="1" applyFont="1" applyFill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1" applyFont="1" applyBorder="1"/>
    <xf numFmtId="1" fontId="5" fillId="0" borderId="26" xfId="1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1" applyFont="1" applyBorder="1"/>
    <xf numFmtId="0" fontId="5" fillId="0" borderId="31" xfId="1" applyFont="1" applyBorder="1"/>
    <xf numFmtId="0" fontId="2" fillId="0" borderId="12" xfId="0" applyFont="1" applyBorder="1"/>
    <xf numFmtId="0" fontId="2" fillId="0" borderId="32" xfId="0" applyFont="1" applyBorder="1"/>
    <xf numFmtId="49" fontId="5" fillId="0" borderId="0" xfId="1" applyNumberFormat="1" applyFont="1" applyBorder="1" applyAlignment="1">
      <alignment horizontal="center"/>
    </xf>
    <xf numFmtId="0" fontId="16" fillId="0" borderId="34" xfId="1" applyFont="1" applyFill="1" applyBorder="1"/>
    <xf numFmtId="0" fontId="1" fillId="0" borderId="3" xfId="0" applyFont="1" applyBorder="1"/>
    <xf numFmtId="0" fontId="2" fillId="0" borderId="36" xfId="0" applyFont="1" applyBorder="1" applyAlignment="1">
      <alignment horizontal="center"/>
    </xf>
    <xf numFmtId="0" fontId="5" fillId="0" borderId="22" xfId="1" applyFont="1" applyFill="1" applyBorder="1"/>
    <xf numFmtId="0" fontId="5" fillId="0" borderId="22" xfId="1" applyFont="1" applyBorder="1"/>
    <xf numFmtId="0" fontId="5" fillId="0" borderId="22" xfId="1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2" fillId="0" borderId="33" xfId="0" applyFont="1" applyBorder="1"/>
    <xf numFmtId="0" fontId="2" fillId="0" borderId="50" xfId="0" applyFont="1" applyBorder="1"/>
    <xf numFmtId="1" fontId="5" fillId="0" borderId="33" xfId="1" applyNumberFormat="1" applyFont="1" applyBorder="1" applyAlignment="1">
      <alignment horizontal="center"/>
    </xf>
    <xf numFmtId="0" fontId="5" fillId="0" borderId="20" xfId="1" applyFont="1" applyFill="1" applyBorder="1"/>
    <xf numFmtId="49" fontId="5" fillId="0" borderId="21" xfId="1" applyNumberFormat="1" applyFont="1" applyBorder="1" applyAlignment="1">
      <alignment horizontal="center"/>
    </xf>
    <xf numFmtId="49" fontId="5" fillId="0" borderId="20" xfId="1" applyNumberFormat="1" applyFont="1" applyBorder="1" applyAlignment="1">
      <alignment horizontal="center"/>
    </xf>
    <xf numFmtId="0" fontId="5" fillId="0" borderId="20" xfId="1" applyFont="1" applyBorder="1" applyAlignment="1">
      <alignment wrapText="1"/>
    </xf>
    <xf numFmtId="0" fontId="23" fillId="0" borderId="20" xfId="1" applyFont="1" applyBorder="1"/>
    <xf numFmtId="49" fontId="5" fillId="0" borderId="23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1" fontId="5" fillId="0" borderId="51" xfId="1" applyNumberFormat="1" applyFont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22" xfId="1" applyFont="1" applyFill="1" applyBorder="1" applyAlignment="1">
      <alignment wrapText="1"/>
    </xf>
    <xf numFmtId="0" fontId="5" fillId="0" borderId="20" xfId="1" applyFont="1" applyFill="1" applyBorder="1" applyAlignment="1">
      <alignment wrapText="1"/>
    </xf>
    <xf numFmtId="49" fontId="5" fillId="0" borderId="21" xfId="1" applyNumberFormat="1" applyFont="1" applyFill="1" applyBorder="1" applyAlignment="1">
      <alignment horizontal="center"/>
    </xf>
    <xf numFmtId="1" fontId="5" fillId="0" borderId="33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horizontal="center"/>
    </xf>
    <xf numFmtId="1" fontId="5" fillId="0" borderId="22" xfId="1" applyNumberFormat="1" applyFont="1" applyFill="1" applyBorder="1" applyAlignment="1">
      <alignment horizontal="center"/>
    </xf>
    <xf numFmtId="1" fontId="5" fillId="0" borderId="20" xfId="1" applyNumberFormat="1" applyFont="1" applyFill="1" applyBorder="1" applyAlignment="1">
      <alignment horizontal="center"/>
    </xf>
    <xf numFmtId="1" fontId="5" fillId="0" borderId="21" xfId="1" applyNumberFormat="1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1" fontId="2" fillId="0" borderId="0" xfId="0" applyNumberFormat="1" applyFont="1"/>
    <xf numFmtId="0" fontId="5" fillId="0" borderId="22" xfId="0" applyFont="1" applyBorder="1" applyAlignment="1">
      <alignment horizontal="center"/>
    </xf>
    <xf numFmtId="49" fontId="5" fillId="0" borderId="51" xfId="1" applyNumberFormat="1" applyFont="1" applyBorder="1" applyAlignment="1">
      <alignment wrapText="1"/>
    </xf>
    <xf numFmtId="0" fontId="24" fillId="0" borderId="32" xfId="0" applyFont="1" applyBorder="1" applyAlignment="1">
      <alignment vertical="top" wrapText="1"/>
    </xf>
    <xf numFmtId="0" fontId="24" fillId="0" borderId="47" xfId="0" applyFont="1" applyBorder="1" applyAlignment="1">
      <alignment vertical="top" wrapText="1"/>
    </xf>
    <xf numFmtId="0" fontId="26" fillId="0" borderId="51" xfId="1" applyFont="1" applyBorder="1" applyAlignment="1">
      <alignment vertical="top"/>
    </xf>
    <xf numFmtId="0" fontId="26" fillId="0" borderId="5" xfId="1" applyFont="1" applyBorder="1"/>
    <xf numFmtId="0" fontId="26" fillId="0" borderId="26" xfId="1" applyFont="1" applyBorder="1" applyAlignment="1">
      <alignment wrapText="1"/>
    </xf>
    <xf numFmtId="0" fontId="26" fillId="0" borderId="26" xfId="1" applyFont="1" applyBorder="1"/>
    <xf numFmtId="0" fontId="5" fillId="0" borderId="18" xfId="1" applyFont="1" applyBorder="1"/>
    <xf numFmtId="0" fontId="5" fillId="0" borderId="20" xfId="1" applyFont="1" applyBorder="1"/>
    <xf numFmtId="0" fontId="24" fillId="0" borderId="16" xfId="0" applyFont="1" applyBorder="1" applyAlignment="1">
      <alignment wrapText="1"/>
    </xf>
    <xf numFmtId="0" fontId="16" fillId="2" borderId="43" xfId="1" applyFont="1" applyFill="1" applyBorder="1"/>
    <xf numFmtId="0" fontId="16" fillId="2" borderId="23" xfId="1" applyFont="1" applyFill="1" applyBorder="1"/>
    <xf numFmtId="0" fontId="16" fillId="2" borderId="24" xfId="1" applyFont="1" applyFill="1" applyBorder="1"/>
    <xf numFmtId="0" fontId="25" fillId="0" borderId="5" xfId="1" applyFont="1" applyBorder="1"/>
    <xf numFmtId="0" fontId="25" fillId="0" borderId="36" xfId="1" applyFont="1" applyBorder="1"/>
    <xf numFmtId="0" fontId="25" fillId="0" borderId="36" xfId="1" applyFont="1" applyFill="1" applyBorder="1"/>
    <xf numFmtId="0" fontId="27" fillId="3" borderId="26" xfId="0" applyFont="1" applyFill="1" applyBorder="1" applyAlignment="1">
      <alignment vertical="center"/>
    </xf>
    <xf numFmtId="0" fontId="27" fillId="3" borderId="22" xfId="1" applyFont="1" applyFill="1" applyBorder="1" applyAlignment="1">
      <alignment vertical="center" wrapText="1"/>
    </xf>
    <xf numFmtId="0" fontId="27" fillId="3" borderId="20" xfId="1" applyFont="1" applyFill="1" applyBorder="1" applyAlignment="1">
      <alignment vertical="center" wrapText="1"/>
    </xf>
    <xf numFmtId="49" fontId="27" fillId="3" borderId="21" xfId="0" applyNumberFormat="1" applyFont="1" applyFill="1" applyBorder="1" applyAlignment="1">
      <alignment horizontal="center" vertical="center"/>
    </xf>
    <xf numFmtId="1" fontId="27" fillId="3" borderId="26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vertical="center"/>
    </xf>
    <xf numFmtId="0" fontId="27" fillId="3" borderId="13" xfId="1" applyFont="1" applyFill="1" applyBorder="1" applyAlignment="1">
      <alignment vertical="center" wrapText="1"/>
    </xf>
    <xf numFmtId="1" fontId="27" fillId="3" borderId="13" xfId="0" applyNumberFormat="1" applyFont="1" applyFill="1" applyBorder="1" applyAlignment="1">
      <alignment horizontal="center" vertical="center"/>
    </xf>
    <xf numFmtId="0" fontId="26" fillId="0" borderId="7" xfId="1" applyFont="1" applyBorder="1"/>
    <xf numFmtId="0" fontId="26" fillId="0" borderId="28" xfId="1" applyFont="1" applyBorder="1"/>
    <xf numFmtId="16" fontId="2" fillId="0" borderId="0" xfId="0" applyNumberFormat="1" applyFont="1"/>
    <xf numFmtId="1" fontId="4" fillId="3" borderId="26" xfId="0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justify" vertical="center" wrapText="1"/>
    </xf>
    <xf numFmtId="1" fontId="2" fillId="0" borderId="0" xfId="0" applyNumberFormat="1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6" fillId="0" borderId="5" xfId="1" applyFont="1" applyBorder="1" applyAlignment="1">
      <alignment vertical="top"/>
    </xf>
    <xf numFmtId="0" fontId="33" fillId="0" borderId="15" xfId="0" applyFont="1" applyBorder="1" applyAlignment="1">
      <alignment vertical="center" wrapText="1"/>
    </xf>
    <xf numFmtId="0" fontId="30" fillId="0" borderId="4" xfId="0" applyFont="1" applyBorder="1" applyAlignment="1">
      <alignment wrapText="1"/>
    </xf>
    <xf numFmtId="0" fontId="30" fillId="0" borderId="4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26" xfId="1" applyFont="1" applyFill="1" applyBorder="1" applyAlignment="1">
      <alignment horizontal="left"/>
    </xf>
    <xf numFmtId="0" fontId="16" fillId="0" borderId="27" xfId="1" applyFont="1" applyFill="1" applyBorder="1" applyAlignment="1">
      <alignment horizontal="left" wrapText="1"/>
    </xf>
    <xf numFmtId="0" fontId="2" fillId="0" borderId="44" xfId="0" applyFont="1" applyBorder="1" applyAlignment="1">
      <alignment horizontal="center"/>
    </xf>
    <xf numFmtId="0" fontId="16" fillId="0" borderId="28" xfId="1" applyFont="1" applyFill="1" applyBorder="1" applyAlignment="1">
      <alignment horizontal="left"/>
    </xf>
    <xf numFmtId="0" fontId="13" fillId="0" borderId="26" xfId="0" applyFont="1" applyBorder="1" applyAlignment="1">
      <alignment vertical="center" wrapText="1"/>
    </xf>
    <xf numFmtId="0" fontId="2" fillId="0" borderId="20" xfId="0" applyFont="1" applyBorder="1"/>
    <xf numFmtId="0" fontId="2" fillId="0" borderId="21" xfId="0" applyFont="1" applyBorder="1"/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33" fillId="0" borderId="7" xfId="1" applyFont="1" applyBorder="1"/>
    <xf numFmtId="0" fontId="33" fillId="0" borderId="28" xfId="1" applyFont="1" applyBorder="1"/>
    <xf numFmtId="49" fontId="33" fillId="0" borderId="28" xfId="1" applyNumberFormat="1" applyFont="1" applyBorder="1" applyAlignment="1">
      <alignment horizontal="center"/>
    </xf>
    <xf numFmtId="0" fontId="33" fillId="0" borderId="26" xfId="1" applyFont="1" applyBorder="1"/>
    <xf numFmtId="49" fontId="33" fillId="0" borderId="26" xfId="1" applyNumberFormat="1" applyFont="1" applyBorder="1" applyAlignment="1">
      <alignment horizontal="center"/>
    </xf>
    <xf numFmtId="0" fontId="33" fillId="0" borderId="26" xfId="1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33" fillId="0" borderId="28" xfId="1" applyNumberFormat="1" applyFont="1" applyBorder="1" applyAlignment="1">
      <alignment horizontal="center" wrapText="1"/>
    </xf>
    <xf numFmtId="1" fontId="33" fillId="0" borderId="52" xfId="1" applyNumberFormat="1" applyFont="1" applyBorder="1" applyAlignment="1">
      <alignment horizontal="center" wrapText="1"/>
    </xf>
    <xf numFmtId="1" fontId="33" fillId="0" borderId="20" xfId="0" applyNumberFormat="1" applyFont="1" applyBorder="1" applyAlignment="1">
      <alignment horizontal="center" wrapText="1"/>
    </xf>
    <xf numFmtId="1" fontId="33" fillId="0" borderId="26" xfId="0" applyNumberFormat="1" applyFont="1" applyBorder="1" applyAlignment="1">
      <alignment horizontal="center" wrapText="1"/>
    </xf>
    <xf numFmtId="1" fontId="33" fillId="0" borderId="21" xfId="0" applyNumberFormat="1" applyFont="1" applyBorder="1" applyAlignment="1">
      <alignment horizontal="center" wrapText="1"/>
    </xf>
    <xf numFmtId="1" fontId="33" fillId="0" borderId="26" xfId="1" applyNumberFormat="1" applyFont="1" applyBorder="1" applyAlignment="1">
      <alignment horizontal="center" wrapText="1"/>
    </xf>
    <xf numFmtId="1" fontId="33" fillId="0" borderId="22" xfId="1" applyNumberFormat="1" applyFont="1" applyBorder="1" applyAlignment="1">
      <alignment horizontal="center" wrapText="1"/>
    </xf>
    <xf numFmtId="1" fontId="33" fillId="0" borderId="20" xfId="1" applyNumberFormat="1" applyFont="1" applyBorder="1" applyAlignment="1">
      <alignment horizontal="center" wrapText="1"/>
    </xf>
    <xf numFmtId="1" fontId="33" fillId="0" borderId="33" xfId="0" applyNumberFormat="1" applyFont="1" applyBorder="1" applyAlignment="1">
      <alignment horizontal="center" wrapText="1"/>
    </xf>
    <xf numFmtId="1" fontId="33" fillId="0" borderId="22" xfId="0" applyNumberFormat="1" applyFont="1" applyBorder="1" applyAlignment="1">
      <alignment horizontal="center" wrapText="1"/>
    </xf>
    <xf numFmtId="49" fontId="33" fillId="0" borderId="26" xfId="1" applyNumberFormat="1" applyFont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33" xfId="1" applyFont="1" applyBorder="1" applyAlignment="1">
      <alignment horizontal="center" vertical="center" wrapText="1"/>
    </xf>
    <xf numFmtId="0" fontId="33" fillId="0" borderId="28" xfId="1" applyFont="1" applyBorder="1" applyAlignment="1">
      <alignment horizontal="center" vertical="top"/>
    </xf>
    <xf numFmtId="49" fontId="33" fillId="0" borderId="28" xfId="1" applyNumberFormat="1" applyFont="1" applyBorder="1" applyAlignment="1">
      <alignment horizontal="center" vertical="top"/>
    </xf>
    <xf numFmtId="1" fontId="33" fillId="0" borderId="26" xfId="1" applyNumberFormat="1" applyFont="1" applyBorder="1" applyAlignment="1">
      <alignment horizontal="center" vertical="top" wrapText="1"/>
    </xf>
    <xf numFmtId="1" fontId="33" fillId="0" borderId="28" xfId="1" applyNumberFormat="1" applyFont="1" applyBorder="1" applyAlignment="1">
      <alignment horizontal="center" vertical="top" wrapText="1"/>
    </xf>
    <xf numFmtId="1" fontId="33" fillId="0" borderId="28" xfId="1" applyNumberFormat="1" applyFont="1" applyBorder="1" applyAlignment="1">
      <alignment horizontal="center" vertical="top"/>
    </xf>
    <xf numFmtId="0" fontId="33" fillId="0" borderId="52" xfId="1" applyFont="1" applyBorder="1" applyAlignment="1">
      <alignment horizontal="center" vertical="top"/>
    </xf>
    <xf numFmtId="0" fontId="33" fillId="0" borderId="20" xfId="0" applyFont="1" applyBorder="1" applyAlignment="1">
      <alignment horizontal="center" vertical="top"/>
    </xf>
    <xf numFmtId="0" fontId="33" fillId="0" borderId="26" xfId="0" applyFont="1" applyBorder="1" applyAlignment="1">
      <alignment horizontal="center" vertical="top"/>
    </xf>
    <xf numFmtId="0" fontId="33" fillId="0" borderId="21" xfId="0" applyFont="1" applyBorder="1" applyAlignment="1">
      <alignment horizontal="center" vertical="top"/>
    </xf>
    <xf numFmtId="0" fontId="33" fillId="0" borderId="26" xfId="1" applyFont="1" applyBorder="1" applyAlignment="1">
      <alignment horizontal="center" vertical="top"/>
    </xf>
    <xf numFmtId="1" fontId="33" fillId="0" borderId="26" xfId="1" applyNumberFormat="1" applyFont="1" applyBorder="1" applyAlignment="1">
      <alignment horizontal="center" vertical="top"/>
    </xf>
    <xf numFmtId="0" fontId="33" fillId="0" borderId="20" xfId="1" applyFont="1" applyBorder="1" applyAlignment="1">
      <alignment horizontal="center" vertical="top"/>
    </xf>
    <xf numFmtId="1" fontId="33" fillId="0" borderId="33" xfId="0" applyNumberFormat="1" applyFont="1" applyBorder="1" applyAlignment="1">
      <alignment horizontal="center" vertical="top"/>
    </xf>
    <xf numFmtId="1" fontId="33" fillId="0" borderId="22" xfId="0" applyNumberFormat="1" applyFont="1" applyBorder="1" applyAlignment="1">
      <alignment horizontal="center" vertical="top"/>
    </xf>
    <xf numFmtId="0" fontId="33" fillId="0" borderId="33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/>
    </xf>
    <xf numFmtId="0" fontId="33" fillId="0" borderId="58" xfId="0" applyFont="1" applyBorder="1" applyAlignment="1">
      <alignment horizontal="center" vertical="top"/>
    </xf>
    <xf numFmtId="49" fontId="33" fillId="0" borderId="26" xfId="1" applyNumberFormat="1" applyFont="1" applyBorder="1" applyAlignment="1">
      <alignment horizontal="center" vertical="top"/>
    </xf>
    <xf numFmtId="0" fontId="33" fillId="0" borderId="22" xfId="1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60" xfId="0" applyFont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27" fillId="3" borderId="13" xfId="1" applyFont="1" applyFill="1" applyBorder="1" applyAlignment="1">
      <alignment horizontal="center" vertical="center" wrapText="1"/>
    </xf>
    <xf numFmtId="1" fontId="33" fillId="0" borderId="52" xfId="1" applyNumberFormat="1" applyFont="1" applyBorder="1" applyAlignment="1">
      <alignment horizontal="center" vertical="top" wrapText="1"/>
    </xf>
    <xf numFmtId="1" fontId="33" fillId="0" borderId="20" xfId="0" applyNumberFormat="1" applyFont="1" applyBorder="1" applyAlignment="1">
      <alignment horizontal="center" vertical="top" wrapText="1"/>
    </xf>
    <xf numFmtId="1" fontId="33" fillId="0" borderId="26" xfId="0" applyNumberFormat="1" applyFont="1" applyBorder="1" applyAlignment="1">
      <alignment horizontal="center" vertical="top" wrapText="1"/>
    </xf>
    <xf numFmtId="1" fontId="33" fillId="0" borderId="21" xfId="0" applyNumberFormat="1" applyFont="1" applyBorder="1" applyAlignment="1">
      <alignment horizontal="center" vertical="top" wrapText="1"/>
    </xf>
    <xf numFmtId="1" fontId="33" fillId="0" borderId="22" xfId="1" applyNumberFormat="1" applyFont="1" applyBorder="1" applyAlignment="1">
      <alignment horizontal="center" vertical="top" wrapText="1"/>
    </xf>
    <xf numFmtId="1" fontId="33" fillId="0" borderId="20" xfId="1" applyNumberFormat="1" applyFont="1" applyBorder="1" applyAlignment="1">
      <alignment horizontal="center" vertical="top" wrapText="1"/>
    </xf>
    <xf numFmtId="1" fontId="33" fillId="0" borderId="33" xfId="0" applyNumberFormat="1" applyFont="1" applyBorder="1" applyAlignment="1">
      <alignment horizontal="center" vertical="top" wrapText="1"/>
    </xf>
    <xf numFmtId="1" fontId="33" fillId="0" borderId="22" xfId="0" applyNumberFormat="1" applyFont="1" applyBorder="1" applyAlignment="1">
      <alignment horizontal="center" vertical="top" wrapText="1"/>
    </xf>
    <xf numFmtId="0" fontId="33" fillId="0" borderId="3" xfId="1" applyFont="1" applyBorder="1"/>
    <xf numFmtId="0" fontId="33" fillId="0" borderId="22" xfId="1" applyFont="1" applyBorder="1"/>
    <xf numFmtId="0" fontId="27" fillId="3" borderId="59" xfId="1" applyFont="1" applyFill="1" applyBorder="1" applyAlignment="1">
      <alignment vertical="center" wrapText="1"/>
    </xf>
    <xf numFmtId="0" fontId="33" fillId="0" borderId="26" xfId="0" applyNumberFormat="1" applyFont="1" applyFill="1" applyBorder="1" applyAlignment="1">
      <alignment horizontal="left" vertical="center" wrapText="1"/>
    </xf>
    <xf numFmtId="1" fontId="27" fillId="3" borderId="37" xfId="0" applyNumberFormat="1" applyFont="1" applyFill="1" applyBorder="1" applyAlignment="1">
      <alignment horizontal="center" vertical="center"/>
    </xf>
    <xf numFmtId="1" fontId="33" fillId="0" borderId="26" xfId="0" applyNumberFormat="1" applyFont="1" applyBorder="1" applyAlignment="1">
      <alignment horizontal="center" vertical="top"/>
    </xf>
    <xf numFmtId="1" fontId="33" fillId="0" borderId="21" xfId="0" applyNumberFormat="1" applyFont="1" applyBorder="1" applyAlignment="1">
      <alignment horizontal="center" vertical="top"/>
    </xf>
    <xf numFmtId="1" fontId="33" fillId="0" borderId="60" xfId="0" applyNumberFormat="1" applyFont="1" applyBorder="1" applyAlignment="1">
      <alignment horizontal="center" vertical="top"/>
    </xf>
    <xf numFmtId="1" fontId="33" fillId="0" borderId="24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/>
    </xf>
    <xf numFmtId="1" fontId="33" fillId="0" borderId="25" xfId="0" applyNumberFormat="1" applyFont="1" applyBorder="1" applyAlignment="1">
      <alignment horizontal="center" vertical="top"/>
    </xf>
    <xf numFmtId="0" fontId="13" fillId="0" borderId="33" xfId="0" applyFont="1" applyBorder="1" applyAlignment="1">
      <alignment vertical="center" wrapText="1"/>
    </xf>
    <xf numFmtId="1" fontId="33" fillId="0" borderId="26" xfId="1" applyNumberFormat="1" applyFont="1" applyFill="1" applyBorder="1" applyAlignment="1">
      <alignment horizontal="center" vertical="top"/>
    </xf>
    <xf numFmtId="1" fontId="33" fillId="0" borderId="29" xfId="1" applyNumberFormat="1" applyFont="1" applyFill="1" applyBorder="1" applyAlignment="1">
      <alignment horizontal="center" vertical="top"/>
    </xf>
    <xf numFmtId="1" fontId="33" fillId="0" borderId="33" xfId="1" applyNumberFormat="1" applyFont="1" applyBorder="1" applyAlignment="1">
      <alignment horizontal="center" vertical="top" wrapText="1"/>
    </xf>
    <xf numFmtId="1" fontId="33" fillId="0" borderId="52" xfId="1" applyNumberFormat="1" applyFont="1" applyBorder="1" applyAlignment="1">
      <alignment horizontal="center" vertical="top"/>
    </xf>
    <xf numFmtId="1" fontId="33" fillId="0" borderId="20" xfId="1" applyNumberFormat="1" applyFont="1" applyBorder="1" applyAlignment="1">
      <alignment horizontal="center" vertical="top"/>
    </xf>
    <xf numFmtId="1" fontId="33" fillId="0" borderId="20" xfId="0" applyNumberFormat="1" applyFont="1" applyBorder="1" applyAlignment="1">
      <alignment horizontal="center" vertical="top"/>
    </xf>
    <xf numFmtId="1" fontId="33" fillId="0" borderId="50" xfId="0" applyNumberFormat="1" applyFont="1" applyBorder="1" applyAlignment="1">
      <alignment horizontal="center" vertical="top"/>
    </xf>
    <xf numFmtId="1" fontId="33" fillId="0" borderId="27" xfId="0" applyNumberFormat="1" applyFont="1" applyBorder="1" applyAlignment="1">
      <alignment horizontal="center" vertical="top"/>
    </xf>
    <xf numFmtId="1" fontId="33" fillId="0" borderId="58" xfId="0" applyNumberFormat="1" applyFont="1" applyBorder="1" applyAlignment="1">
      <alignment horizontal="center" vertical="top"/>
    </xf>
    <xf numFmtId="1" fontId="33" fillId="0" borderId="22" xfId="1" applyNumberFormat="1" applyFont="1" applyBorder="1" applyAlignment="1">
      <alignment horizontal="center" vertical="top"/>
    </xf>
    <xf numFmtId="1" fontId="33" fillId="0" borderId="23" xfId="1" applyNumberFormat="1" applyFont="1" applyBorder="1" applyAlignment="1">
      <alignment horizontal="center" vertical="top"/>
    </xf>
    <xf numFmtId="1" fontId="33" fillId="0" borderId="60" xfId="1" applyNumberFormat="1" applyFont="1" applyBorder="1" applyAlignment="1">
      <alignment horizontal="center" vertical="top"/>
    </xf>
    <xf numFmtId="1" fontId="33" fillId="0" borderId="23" xfId="0" applyNumberFormat="1" applyFont="1" applyBorder="1" applyAlignment="1">
      <alignment horizontal="center" vertical="top"/>
    </xf>
    <xf numFmtId="1" fontId="33" fillId="0" borderId="35" xfId="0" applyNumberFormat="1" applyFont="1" applyBorder="1" applyAlignment="1">
      <alignment horizontal="center" vertical="top"/>
    </xf>
    <xf numFmtId="0" fontId="33" fillId="0" borderId="26" xfId="1" applyNumberFormat="1" applyFont="1" applyBorder="1" applyAlignment="1">
      <alignment horizontal="center" vertical="top"/>
    </xf>
    <xf numFmtId="0" fontId="33" fillId="0" borderId="28" xfId="1" applyNumberFormat="1" applyFont="1" applyBorder="1" applyAlignment="1">
      <alignment horizontal="center" vertical="top"/>
    </xf>
    <xf numFmtId="1" fontId="33" fillId="0" borderId="26" xfId="1" applyNumberFormat="1" applyFont="1" applyFill="1" applyBorder="1" applyAlignment="1">
      <alignment horizontal="center" vertical="top" wrapText="1"/>
    </xf>
    <xf numFmtId="0" fontId="33" fillId="0" borderId="26" xfId="1" applyNumberFormat="1" applyFont="1" applyFill="1" applyBorder="1" applyAlignment="1">
      <alignment horizontal="center" vertical="top"/>
    </xf>
    <xf numFmtId="1" fontId="33" fillId="0" borderId="26" xfId="0" applyNumberFormat="1" applyFont="1" applyFill="1" applyBorder="1" applyAlignment="1">
      <alignment horizontal="center" vertical="top"/>
    </xf>
    <xf numFmtId="0" fontId="5" fillId="0" borderId="31" xfId="1" applyFont="1" applyBorder="1" applyAlignment="1">
      <alignment wrapText="1"/>
    </xf>
    <xf numFmtId="1" fontId="33" fillId="4" borderId="26" xfId="1" applyNumberFormat="1" applyFont="1" applyFill="1" applyBorder="1" applyAlignment="1">
      <alignment horizontal="center" vertical="top" wrapText="1"/>
    </xf>
    <xf numFmtId="1" fontId="33" fillId="0" borderId="33" xfId="1" applyNumberFormat="1" applyFont="1" applyBorder="1" applyAlignment="1">
      <alignment horizontal="center" vertical="top"/>
    </xf>
    <xf numFmtId="1" fontId="33" fillId="0" borderId="20" xfId="1" applyNumberFormat="1" applyFont="1" applyFill="1" applyBorder="1" applyAlignment="1">
      <alignment horizontal="center" vertical="top"/>
    </xf>
    <xf numFmtId="1" fontId="33" fillId="0" borderId="20" xfId="1" applyNumberFormat="1" applyFont="1" applyFill="1" applyBorder="1" applyAlignment="1">
      <alignment horizontal="center" vertical="top" wrapText="1"/>
    </xf>
    <xf numFmtId="1" fontId="33" fillId="0" borderId="21" xfId="1" applyNumberFormat="1" applyFont="1" applyBorder="1" applyAlignment="1">
      <alignment horizontal="center" vertical="top"/>
    </xf>
    <xf numFmtId="0" fontId="33" fillId="0" borderId="22" xfId="1" applyFont="1" applyBorder="1" applyAlignment="1">
      <alignment horizontal="left"/>
    </xf>
    <xf numFmtId="0" fontId="33" fillId="0" borderId="22" xfId="1" applyFont="1" applyFill="1" applyBorder="1" applyAlignment="1">
      <alignment horizontal="left"/>
    </xf>
    <xf numFmtId="0" fontId="32" fillId="3" borderId="34" xfId="0" applyFont="1" applyFill="1" applyBorder="1" applyAlignment="1">
      <alignment vertical="center"/>
    </xf>
    <xf numFmtId="0" fontId="32" fillId="3" borderId="39" xfId="1" applyFont="1" applyFill="1" applyBorder="1" applyAlignment="1">
      <alignment vertical="center" wrapText="1"/>
    </xf>
    <xf numFmtId="1" fontId="32" fillId="3" borderId="45" xfId="0" applyNumberFormat="1" applyFont="1" applyFill="1" applyBorder="1" applyAlignment="1">
      <alignment horizontal="center" vertical="center"/>
    </xf>
    <xf numFmtId="1" fontId="34" fillId="0" borderId="20" xfId="1" applyNumberFormat="1" applyFont="1" applyFill="1" applyBorder="1" applyAlignment="1">
      <alignment horizontal="center" vertical="top"/>
    </xf>
    <xf numFmtId="1" fontId="34" fillId="0" borderId="26" xfId="1" applyNumberFormat="1" applyFont="1" applyFill="1" applyBorder="1" applyAlignment="1">
      <alignment horizontal="center" vertical="top"/>
    </xf>
    <xf numFmtId="1" fontId="34" fillId="0" borderId="22" xfId="1" applyNumberFormat="1" applyFont="1" applyFill="1" applyBorder="1" applyAlignment="1">
      <alignment horizontal="center" vertical="top"/>
    </xf>
    <xf numFmtId="1" fontId="34" fillId="0" borderId="26" xfId="0" applyNumberFormat="1" applyFont="1" applyFill="1" applyBorder="1" applyAlignment="1">
      <alignment horizontal="center" vertical="top"/>
    </xf>
    <xf numFmtId="1" fontId="34" fillId="0" borderId="22" xfId="0" applyNumberFormat="1" applyFont="1" applyFill="1" applyBorder="1" applyAlignment="1">
      <alignment horizontal="center" vertical="top"/>
    </xf>
    <xf numFmtId="1" fontId="34" fillId="0" borderId="21" xfId="0" applyNumberFormat="1" applyFont="1" applyFill="1" applyBorder="1" applyAlignment="1">
      <alignment horizontal="center" vertical="top"/>
    </xf>
    <xf numFmtId="1" fontId="34" fillId="0" borderId="33" xfId="0" applyNumberFormat="1" applyFont="1" applyFill="1" applyBorder="1" applyAlignment="1">
      <alignment horizontal="center" vertical="top"/>
    </xf>
    <xf numFmtId="0" fontId="16" fillId="2" borderId="16" xfId="1" applyFont="1" applyFill="1" applyBorder="1"/>
    <xf numFmtId="0" fontId="16" fillId="2" borderId="46" xfId="1" applyFont="1" applyFill="1" applyBorder="1"/>
    <xf numFmtId="0" fontId="16" fillId="2" borderId="15" xfId="1" applyFont="1" applyFill="1" applyBorder="1"/>
    <xf numFmtId="0" fontId="16" fillId="2" borderId="30" xfId="1" applyFont="1" applyFill="1" applyBorder="1"/>
    <xf numFmtId="0" fontId="16" fillId="2" borderId="41" xfId="1" applyFont="1" applyFill="1" applyBorder="1"/>
    <xf numFmtId="0" fontId="16" fillId="2" borderId="32" xfId="1" applyFont="1" applyFill="1" applyBorder="1"/>
    <xf numFmtId="1" fontId="27" fillId="3" borderId="36" xfId="0" applyNumberFormat="1" applyFont="1" applyFill="1" applyBorder="1" applyAlignment="1">
      <alignment horizontal="center" vertical="center"/>
    </xf>
    <xf numFmtId="1" fontId="33" fillId="0" borderId="18" xfId="1" applyNumberFormat="1" applyFont="1" applyBorder="1" applyAlignment="1">
      <alignment horizontal="center" wrapText="1"/>
    </xf>
    <xf numFmtId="1" fontId="33" fillId="0" borderId="56" xfId="1" applyNumberFormat="1" applyFont="1" applyBorder="1" applyAlignment="1">
      <alignment horizontal="center" wrapText="1"/>
    </xf>
    <xf numFmtId="1" fontId="33" fillId="0" borderId="56" xfId="0" applyNumberFormat="1" applyFont="1" applyBorder="1" applyAlignment="1">
      <alignment horizontal="center" wrapText="1"/>
    </xf>
    <xf numFmtId="1" fontId="33" fillId="0" borderId="19" xfId="0" applyNumberFormat="1" applyFont="1" applyBorder="1" applyAlignment="1">
      <alignment horizontal="center" wrapText="1"/>
    </xf>
    <xf numFmtId="1" fontId="27" fillId="3" borderId="20" xfId="0" applyNumberFormat="1" applyFont="1" applyFill="1" applyBorder="1" applyAlignment="1">
      <alignment horizontal="center" vertical="center"/>
    </xf>
    <xf numFmtId="1" fontId="27" fillId="3" borderId="21" xfId="0" applyNumberFormat="1" applyFont="1" applyFill="1" applyBorder="1" applyAlignment="1">
      <alignment horizontal="center" vertical="center"/>
    </xf>
    <xf numFmtId="0" fontId="33" fillId="0" borderId="23" xfId="1" applyFont="1" applyBorder="1" applyAlignment="1">
      <alignment horizontal="center" vertical="top"/>
    </xf>
    <xf numFmtId="0" fontId="33" fillId="0" borderId="60" xfId="1" applyFont="1" applyBorder="1" applyAlignment="1">
      <alignment horizontal="center" vertical="top"/>
    </xf>
    <xf numFmtId="1" fontId="33" fillId="0" borderId="57" xfId="0" applyNumberFormat="1" applyFont="1" applyBorder="1" applyAlignment="1">
      <alignment horizontal="center" wrapText="1"/>
    </xf>
    <xf numFmtId="1" fontId="27" fillId="3" borderId="22" xfId="0" applyNumberFormat="1" applyFont="1" applyFill="1" applyBorder="1" applyAlignment="1">
      <alignment horizontal="center" vertical="center"/>
    </xf>
    <xf numFmtId="0" fontId="33" fillId="0" borderId="50" xfId="0" applyFont="1" applyBorder="1" applyAlignment="1">
      <alignment horizontal="center" vertical="top"/>
    </xf>
    <xf numFmtId="0" fontId="33" fillId="0" borderId="35" xfId="0" applyFont="1" applyBorder="1" applyAlignment="1">
      <alignment horizontal="center" vertical="top"/>
    </xf>
    <xf numFmtId="1" fontId="33" fillId="0" borderId="18" xfId="0" applyNumberFormat="1" applyFont="1" applyBorder="1" applyAlignment="1">
      <alignment horizontal="center" wrapText="1"/>
    </xf>
    <xf numFmtId="0" fontId="2" fillId="0" borderId="0" xfId="0" applyFont="1" applyFill="1"/>
    <xf numFmtId="0" fontId="34" fillId="6" borderId="22" xfId="1" applyFont="1" applyFill="1" applyBorder="1" applyAlignment="1">
      <alignment horizontal="left"/>
    </xf>
    <xf numFmtId="1" fontId="34" fillId="6" borderId="20" xfId="1" applyNumberFormat="1" applyFont="1" applyFill="1" applyBorder="1" applyAlignment="1">
      <alignment horizontal="center" vertical="top"/>
    </xf>
    <xf numFmtId="1" fontId="34" fillId="6" borderId="26" xfId="1" applyNumberFormat="1" applyFont="1" applyFill="1" applyBorder="1" applyAlignment="1">
      <alignment horizontal="center" vertical="top"/>
    </xf>
    <xf numFmtId="1" fontId="34" fillId="6" borderId="26" xfId="1" applyNumberFormat="1" applyFont="1" applyFill="1" applyBorder="1" applyAlignment="1">
      <alignment horizontal="center" vertical="top" wrapText="1"/>
    </xf>
    <xf numFmtId="0" fontId="2" fillId="6" borderId="0" xfId="0" applyFont="1" applyFill="1"/>
    <xf numFmtId="0" fontId="34" fillId="6" borderId="51" xfId="0" applyNumberFormat="1" applyFont="1" applyFill="1" applyBorder="1" applyAlignment="1">
      <alignment horizontal="left" vertical="center" wrapText="1"/>
    </xf>
    <xf numFmtId="1" fontId="34" fillId="6" borderId="20" xfId="1" applyNumberFormat="1" applyFont="1" applyFill="1" applyBorder="1" applyAlignment="1">
      <alignment horizontal="center" vertical="top" wrapText="1"/>
    </xf>
    <xf numFmtId="1" fontId="4" fillId="5" borderId="26" xfId="0" applyNumberFormat="1" applyFont="1" applyFill="1" applyBorder="1" applyAlignment="1">
      <alignment horizontal="center" vertical="center"/>
    </xf>
    <xf numFmtId="0" fontId="34" fillId="6" borderId="22" xfId="0" applyNumberFormat="1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0" fontId="15" fillId="6" borderId="43" xfId="1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left" vertical="top" wrapText="1"/>
    </xf>
    <xf numFmtId="0" fontId="29" fillId="6" borderId="5" xfId="1" applyFont="1" applyFill="1" applyBorder="1" applyAlignment="1">
      <alignment horizontal="center" vertical="center" wrapText="1"/>
    </xf>
    <xf numFmtId="49" fontId="29" fillId="6" borderId="6" xfId="1" applyNumberFormat="1" applyFont="1" applyFill="1" applyBorder="1" applyAlignment="1">
      <alignment horizontal="center" vertical="center"/>
    </xf>
    <xf numFmtId="1" fontId="29" fillId="6" borderId="37" xfId="1" applyNumberFormat="1" applyFont="1" applyFill="1" applyBorder="1" applyAlignment="1">
      <alignment horizontal="center" vertical="center"/>
    </xf>
    <xf numFmtId="0" fontId="2" fillId="6" borderId="33" xfId="0" applyFont="1" applyFill="1" applyBorder="1"/>
    <xf numFmtId="0" fontId="33" fillId="0" borderId="51" xfId="0" applyNumberFormat="1" applyFont="1" applyFill="1" applyBorder="1" applyAlignment="1">
      <alignment horizontal="left" vertical="top" wrapText="1"/>
    </xf>
    <xf numFmtId="0" fontId="33" fillId="0" borderId="63" xfId="0" applyNumberFormat="1" applyFont="1" applyFill="1" applyBorder="1" applyAlignment="1">
      <alignment horizontal="left" vertical="top" wrapText="1"/>
    </xf>
    <xf numFmtId="0" fontId="33" fillId="0" borderId="22" xfId="0" applyNumberFormat="1" applyFont="1" applyFill="1" applyBorder="1" applyAlignment="1">
      <alignment horizontal="center" vertical="top" wrapText="1"/>
    </xf>
    <xf numFmtId="0" fontId="33" fillId="0" borderId="48" xfId="0" applyFont="1" applyFill="1" applyBorder="1" applyAlignment="1">
      <alignment horizontal="center" vertical="top"/>
    </xf>
    <xf numFmtId="0" fontId="33" fillId="0" borderId="27" xfId="0" applyFont="1" applyFill="1" applyBorder="1" applyAlignment="1">
      <alignment horizontal="center" vertical="top"/>
    </xf>
    <xf numFmtId="1" fontId="33" fillId="0" borderId="27" xfId="0" applyNumberFormat="1" applyFont="1" applyFill="1" applyBorder="1" applyAlignment="1">
      <alignment horizontal="center" vertical="top"/>
    </xf>
    <xf numFmtId="1" fontId="33" fillId="0" borderId="55" xfId="0" applyNumberFormat="1" applyFont="1" applyBorder="1" applyAlignment="1">
      <alignment horizontal="center" vertical="top"/>
    </xf>
    <xf numFmtId="1" fontId="33" fillId="0" borderId="48" xfId="0" applyNumberFormat="1" applyFont="1" applyBorder="1" applyAlignment="1">
      <alignment horizontal="center" vertical="top"/>
    </xf>
    <xf numFmtId="49" fontId="26" fillId="0" borderId="52" xfId="1" applyNumberFormat="1" applyFont="1" applyBorder="1" applyAlignment="1">
      <alignment horizontal="center" vertical="top"/>
    </xf>
    <xf numFmtId="0" fontId="26" fillId="0" borderId="53" xfId="1" applyNumberFormat="1" applyFont="1" applyBorder="1" applyAlignment="1">
      <alignment horizontal="center" vertical="top"/>
    </xf>
    <xf numFmtId="1" fontId="26" fillId="0" borderId="28" xfId="1" applyNumberFormat="1" applyFont="1" applyBorder="1" applyAlignment="1">
      <alignment horizontal="center" vertical="top"/>
    </xf>
    <xf numFmtId="1" fontId="26" fillId="0" borderId="54" xfId="1" applyNumberFormat="1" applyFont="1" applyBorder="1" applyAlignment="1">
      <alignment horizontal="center" vertical="top"/>
    </xf>
    <xf numFmtId="1" fontId="26" fillId="0" borderId="29" xfId="1" applyNumberFormat="1" applyFont="1" applyBorder="1" applyAlignment="1">
      <alignment horizontal="center" vertical="top"/>
    </xf>
    <xf numFmtId="1" fontId="26" fillId="0" borderId="28" xfId="0" applyNumberFormat="1" applyFont="1" applyBorder="1" applyAlignment="1">
      <alignment horizontal="center" vertical="top"/>
    </xf>
    <xf numFmtId="1" fontId="26" fillId="0" borderId="52" xfId="0" applyNumberFormat="1" applyFont="1" applyBorder="1" applyAlignment="1">
      <alignment horizontal="center" vertical="top"/>
    </xf>
    <xf numFmtId="1" fontId="26" fillId="0" borderId="53" xfId="0" applyNumberFormat="1" applyFont="1" applyBorder="1" applyAlignment="1">
      <alignment horizontal="center" vertical="top"/>
    </xf>
    <xf numFmtId="1" fontId="26" fillId="0" borderId="54" xfId="0" applyNumberFormat="1" applyFont="1" applyBorder="1" applyAlignment="1">
      <alignment horizontal="center" vertical="top"/>
    </xf>
    <xf numFmtId="49" fontId="26" fillId="0" borderId="22" xfId="1" applyNumberFormat="1" applyFont="1" applyBorder="1" applyAlignment="1">
      <alignment horizontal="center" vertical="top"/>
    </xf>
    <xf numFmtId="49" fontId="26" fillId="0" borderId="20" xfId="1" applyNumberFormat="1" applyFont="1" applyBorder="1" applyAlignment="1">
      <alignment horizontal="center" vertical="top"/>
    </xf>
    <xf numFmtId="0" fontId="26" fillId="0" borderId="26" xfId="1" applyFont="1" applyBorder="1" applyAlignment="1">
      <alignment horizontal="center" vertical="top"/>
    </xf>
    <xf numFmtId="0" fontId="26" fillId="0" borderId="21" xfId="1" applyFont="1" applyBorder="1" applyAlignment="1">
      <alignment horizontal="center" vertical="top"/>
    </xf>
    <xf numFmtId="0" fontId="26" fillId="0" borderId="33" xfId="1" applyFont="1" applyBorder="1" applyAlignment="1">
      <alignment horizontal="center" vertical="top"/>
    </xf>
    <xf numFmtId="1" fontId="26" fillId="0" borderId="26" xfId="0" applyNumberFormat="1" applyFont="1" applyBorder="1" applyAlignment="1">
      <alignment horizontal="center" vertical="top"/>
    </xf>
    <xf numFmtId="1" fontId="26" fillId="0" borderId="22" xfId="0" applyNumberFormat="1" applyFont="1" applyBorder="1" applyAlignment="1">
      <alignment horizontal="center" vertical="top"/>
    </xf>
    <xf numFmtId="1" fontId="26" fillId="0" borderId="20" xfId="0" applyNumberFormat="1" applyFont="1" applyBorder="1" applyAlignment="1">
      <alignment horizontal="center" vertical="top"/>
    </xf>
    <xf numFmtId="1" fontId="26" fillId="0" borderId="21" xfId="0" applyNumberFormat="1" applyFont="1" applyBorder="1" applyAlignment="1">
      <alignment horizontal="center" vertical="top"/>
    </xf>
    <xf numFmtId="49" fontId="26" fillId="0" borderId="23" xfId="1" applyNumberFormat="1" applyFont="1" applyBorder="1" applyAlignment="1">
      <alignment horizontal="center" vertical="top"/>
    </xf>
    <xf numFmtId="49" fontId="26" fillId="0" borderId="25" xfId="1" applyNumberFormat="1" applyFont="1" applyBorder="1" applyAlignment="1">
      <alignment horizontal="center" vertical="top"/>
    </xf>
    <xf numFmtId="1" fontId="26" fillId="0" borderId="26" xfId="1" applyNumberFormat="1" applyFont="1" applyBorder="1" applyAlignment="1">
      <alignment horizontal="center" vertical="top"/>
    </xf>
    <xf numFmtId="0" fontId="26" fillId="0" borderId="20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top"/>
    </xf>
    <xf numFmtId="0" fontId="26" fillId="0" borderId="53" xfId="1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6" fillId="0" borderId="20" xfId="1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33" fillId="0" borderId="29" xfId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0" fontId="2" fillId="0" borderId="15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33" fillId="0" borderId="28" xfId="1" applyNumberFormat="1" applyFont="1" applyFill="1" applyBorder="1" applyAlignment="1">
      <alignment horizontal="center" wrapText="1"/>
    </xf>
    <xf numFmtId="1" fontId="33" fillId="0" borderId="26" xfId="1" applyNumberFormat="1" applyFont="1" applyFill="1" applyBorder="1" applyAlignment="1">
      <alignment horizontal="center" wrapText="1"/>
    </xf>
    <xf numFmtId="1" fontId="33" fillId="0" borderId="28" xfId="1" applyNumberFormat="1" applyFont="1" applyFill="1" applyBorder="1" applyAlignment="1">
      <alignment horizontal="center" wrapText="1"/>
    </xf>
    <xf numFmtId="0" fontId="33" fillId="0" borderId="26" xfId="1" applyNumberFormat="1" applyFont="1" applyFill="1" applyBorder="1" applyAlignment="1">
      <alignment horizontal="center" wrapText="1"/>
    </xf>
    <xf numFmtId="0" fontId="33" fillId="0" borderId="28" xfId="1" applyNumberFormat="1" applyFont="1" applyFill="1" applyBorder="1" applyAlignment="1">
      <alignment horizontal="center" vertical="top"/>
    </xf>
    <xf numFmtId="1" fontId="33" fillId="0" borderId="28" xfId="1" applyNumberFormat="1" applyFont="1" applyFill="1" applyBorder="1" applyAlignment="1">
      <alignment horizontal="center" vertical="top" wrapText="1"/>
    </xf>
    <xf numFmtId="49" fontId="33" fillId="0" borderId="28" xfId="1" applyNumberFormat="1" applyFont="1" applyFill="1" applyBorder="1" applyAlignment="1">
      <alignment horizontal="center" vertical="top"/>
    </xf>
    <xf numFmtId="0" fontId="33" fillId="0" borderId="26" xfId="0" applyFont="1" applyFill="1" applyBorder="1" applyAlignment="1">
      <alignment horizontal="center" vertical="top"/>
    </xf>
    <xf numFmtId="1" fontId="33" fillId="3" borderId="28" xfId="1" applyNumberFormat="1" applyFont="1" applyFill="1" applyBorder="1" applyAlignment="1">
      <alignment horizontal="center" wrapText="1"/>
    </xf>
    <xf numFmtId="1" fontId="33" fillId="0" borderId="28" xfId="1" applyNumberFormat="1" applyFont="1" applyFill="1" applyBorder="1" applyAlignment="1">
      <alignment horizontal="center" vertical="top"/>
    </xf>
    <xf numFmtId="0" fontId="33" fillId="3" borderId="28" xfId="1" applyNumberFormat="1" applyFont="1" applyFill="1" applyBorder="1" applyAlignment="1">
      <alignment horizontal="center" wrapText="1"/>
    </xf>
    <xf numFmtId="0" fontId="33" fillId="3" borderId="26" xfId="1" applyNumberFormat="1" applyFont="1" applyFill="1" applyBorder="1" applyAlignment="1">
      <alignment horizontal="center" wrapText="1"/>
    </xf>
    <xf numFmtId="0" fontId="33" fillId="3" borderId="28" xfId="1" applyNumberFormat="1" applyFont="1" applyFill="1" applyBorder="1" applyAlignment="1">
      <alignment horizontal="center" vertical="top"/>
    </xf>
    <xf numFmtId="0" fontId="33" fillId="3" borderId="26" xfId="0" applyFont="1" applyFill="1" applyBorder="1" applyAlignment="1">
      <alignment horizontal="center" vertical="top"/>
    </xf>
    <xf numFmtId="1" fontId="33" fillId="3" borderId="28" xfId="1" applyNumberFormat="1" applyFont="1" applyFill="1" applyBorder="1" applyAlignment="1">
      <alignment horizontal="center" vertical="top" wrapText="1"/>
    </xf>
    <xf numFmtId="0" fontId="20" fillId="0" borderId="4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14" xfId="0" applyFont="1" applyFill="1" applyBorder="1"/>
    <xf numFmtId="1" fontId="2" fillId="0" borderId="0" xfId="0" applyNumberFormat="1" applyFont="1" applyFill="1"/>
    <xf numFmtId="1" fontId="33" fillId="3" borderId="26" xfId="1" applyNumberFormat="1" applyFont="1" applyFill="1" applyBorder="1" applyAlignment="1">
      <alignment horizontal="center" vertical="top" wrapText="1"/>
    </xf>
    <xf numFmtId="1" fontId="33" fillId="3" borderId="26" xfId="0" applyNumberFormat="1" applyFont="1" applyFill="1" applyBorder="1" applyAlignment="1">
      <alignment horizontal="center" vertical="top"/>
    </xf>
    <xf numFmtId="0" fontId="34" fillId="6" borderId="65" xfId="0" applyNumberFormat="1" applyFont="1" applyFill="1" applyBorder="1" applyAlignment="1">
      <alignment horizontal="left" vertical="center" wrapText="1"/>
    </xf>
    <xf numFmtId="0" fontId="33" fillId="0" borderId="64" xfId="0" applyNumberFormat="1" applyFont="1" applyFill="1" applyBorder="1" applyAlignment="1">
      <alignment horizontal="left" vertical="center" wrapText="1"/>
    </xf>
    <xf numFmtId="0" fontId="34" fillId="6" borderId="64" xfId="0" applyNumberFormat="1" applyFont="1" applyFill="1" applyBorder="1" applyAlignment="1">
      <alignment horizontal="left" vertical="center" wrapText="1"/>
    </xf>
    <xf numFmtId="1" fontId="32" fillId="3" borderId="26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32" fillId="3" borderId="20" xfId="1" applyFont="1" applyFill="1" applyBorder="1" applyAlignment="1">
      <alignment vertical="center" wrapText="1"/>
    </xf>
    <xf numFmtId="1" fontId="33" fillId="0" borderId="23" xfId="1" applyNumberFormat="1" applyFont="1" applyFill="1" applyBorder="1" applyAlignment="1">
      <alignment horizontal="center" vertical="top" wrapText="1"/>
    </xf>
    <xf numFmtId="0" fontId="33" fillId="0" borderId="60" xfId="1" applyNumberFormat="1" applyFont="1" applyFill="1" applyBorder="1" applyAlignment="1">
      <alignment horizontal="center" vertical="top"/>
    </xf>
    <xf numFmtId="1" fontId="33" fillId="0" borderId="60" xfId="1" applyNumberFormat="1" applyFont="1" applyFill="1" applyBorder="1" applyAlignment="1">
      <alignment horizontal="center" vertical="top" wrapText="1"/>
    </xf>
    <xf numFmtId="1" fontId="32" fillId="3" borderId="22" xfId="0" applyNumberFormat="1" applyFont="1" applyFill="1" applyBorder="1" applyAlignment="1">
      <alignment horizontal="center" vertical="center"/>
    </xf>
    <xf numFmtId="1" fontId="34" fillId="6" borderId="22" xfId="1" applyNumberFormat="1" applyFont="1" applyFill="1" applyBorder="1" applyAlignment="1">
      <alignment horizontal="center" vertical="top" wrapText="1"/>
    </xf>
    <xf numFmtId="1" fontId="34" fillId="6" borderId="22" xfId="1" applyNumberFormat="1" applyFont="1" applyFill="1" applyBorder="1" applyAlignment="1">
      <alignment horizontal="center" vertical="top"/>
    </xf>
    <xf numFmtId="0" fontId="33" fillId="0" borderId="22" xfId="1" applyNumberFormat="1" applyFont="1" applyFill="1" applyBorder="1" applyAlignment="1">
      <alignment horizontal="center" vertical="top"/>
    </xf>
    <xf numFmtId="1" fontId="33" fillId="0" borderId="25" xfId="1" applyNumberFormat="1" applyFont="1" applyBorder="1" applyAlignment="1">
      <alignment horizontal="center" vertical="top" wrapText="1"/>
    </xf>
    <xf numFmtId="1" fontId="32" fillId="3" borderId="18" xfId="0" applyNumberFormat="1" applyFont="1" applyFill="1" applyBorder="1" applyAlignment="1">
      <alignment horizontal="center" vertical="center"/>
    </xf>
    <xf numFmtId="1" fontId="32" fillId="3" borderId="56" xfId="0" applyNumberFormat="1" applyFont="1" applyFill="1" applyBorder="1" applyAlignment="1">
      <alignment horizontal="center" vertical="center"/>
    </xf>
    <xf numFmtId="1" fontId="32" fillId="3" borderId="19" xfId="0" applyNumberFormat="1" applyFont="1" applyFill="1" applyBorder="1" applyAlignment="1">
      <alignment horizontal="center" vertical="center"/>
    </xf>
    <xf numFmtId="1" fontId="33" fillId="0" borderId="21" xfId="1" applyNumberFormat="1" applyFont="1" applyFill="1" applyBorder="1" applyAlignment="1">
      <alignment horizontal="center" vertical="top" wrapText="1"/>
    </xf>
    <xf numFmtId="1" fontId="33" fillId="0" borderId="24" xfId="1" applyNumberFormat="1" applyFont="1" applyFill="1" applyBorder="1" applyAlignment="1">
      <alignment horizontal="center" vertical="top" wrapText="1"/>
    </xf>
    <xf numFmtId="1" fontId="33" fillId="3" borderId="20" xfId="1" applyNumberFormat="1" applyFont="1" applyFill="1" applyBorder="1" applyAlignment="1">
      <alignment horizontal="center" vertical="top" wrapText="1"/>
    </xf>
    <xf numFmtId="1" fontId="34" fillId="3" borderId="20" xfId="1" applyNumberFormat="1" applyFont="1" applyFill="1" applyBorder="1" applyAlignment="1">
      <alignment horizontal="center" vertical="top"/>
    </xf>
    <xf numFmtId="0" fontId="33" fillId="3" borderId="20" xfId="1" applyNumberFormat="1" applyFont="1" applyFill="1" applyBorder="1" applyAlignment="1">
      <alignment horizontal="center" vertical="top"/>
    </xf>
    <xf numFmtId="1" fontId="33" fillId="3" borderId="23" xfId="1" applyNumberFormat="1" applyFont="1" applyFill="1" applyBorder="1" applyAlignment="1">
      <alignment horizontal="center" vertical="top" wrapText="1"/>
    </xf>
    <xf numFmtId="1" fontId="33" fillId="3" borderId="33" xfId="1" applyNumberFormat="1" applyFont="1" applyFill="1" applyBorder="1" applyAlignment="1">
      <alignment horizontal="center" vertical="top" wrapText="1"/>
    </xf>
    <xf numFmtId="1" fontId="32" fillId="3" borderId="2" xfId="0" applyNumberFormat="1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2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8" xfId="0" applyFont="1" applyBorder="1"/>
    <xf numFmtId="1" fontId="33" fillId="0" borderId="23" xfId="0" applyNumberFormat="1" applyFont="1" applyBorder="1" applyAlignment="1">
      <alignment horizontal="center" vertical="top" wrapText="1"/>
    </xf>
    <xf numFmtId="1" fontId="33" fillId="0" borderId="60" xfId="0" applyNumberFormat="1" applyFont="1" applyBorder="1" applyAlignment="1">
      <alignment horizontal="center" vertical="top" wrapText="1"/>
    </xf>
    <xf numFmtId="1" fontId="33" fillId="0" borderId="24" xfId="0" applyNumberFormat="1" applyFont="1" applyBorder="1" applyAlignment="1">
      <alignment horizontal="center" vertical="top" wrapText="1"/>
    </xf>
    <xf numFmtId="1" fontId="33" fillId="0" borderId="20" xfId="0" applyNumberFormat="1" applyFont="1" applyFill="1" applyBorder="1" applyAlignment="1">
      <alignment horizontal="center" vertical="top"/>
    </xf>
    <xf numFmtId="1" fontId="33" fillId="0" borderId="21" xfId="0" applyNumberFormat="1" applyFont="1" applyFill="1" applyBorder="1" applyAlignment="1">
      <alignment horizontal="center" vertical="top"/>
    </xf>
    <xf numFmtId="1" fontId="26" fillId="0" borderId="28" xfId="1" applyNumberFormat="1" applyFont="1" applyFill="1" applyBorder="1" applyAlignment="1">
      <alignment horizontal="center" vertical="top"/>
    </xf>
    <xf numFmtId="1" fontId="26" fillId="0" borderId="26" xfId="1" applyNumberFormat="1" applyFont="1" applyFill="1" applyBorder="1" applyAlignment="1">
      <alignment horizontal="center" vertical="top"/>
    </xf>
    <xf numFmtId="0" fontId="16" fillId="0" borderId="30" xfId="1" applyFont="1" applyFill="1" applyBorder="1"/>
    <xf numFmtId="0" fontId="16" fillId="0" borderId="15" xfId="1" applyFont="1" applyFill="1" applyBorder="1"/>
    <xf numFmtId="1" fontId="4" fillId="0" borderId="26" xfId="0" applyNumberFormat="1" applyFont="1" applyFill="1" applyBorder="1" applyAlignment="1">
      <alignment horizontal="center" vertical="center"/>
    </xf>
    <xf numFmtId="1" fontId="34" fillId="3" borderId="26" xfId="1" applyNumberFormat="1" applyFont="1" applyFill="1" applyBorder="1" applyAlignment="1">
      <alignment horizontal="center" vertical="top"/>
    </xf>
    <xf numFmtId="0" fontId="33" fillId="3" borderId="33" xfId="1" applyNumberFormat="1" applyFont="1" applyFill="1" applyBorder="1" applyAlignment="1">
      <alignment horizontal="center" vertical="top"/>
    </xf>
    <xf numFmtId="1" fontId="33" fillId="3" borderId="33" xfId="0" applyNumberFormat="1" applyFont="1" applyFill="1" applyBorder="1" applyAlignment="1">
      <alignment horizontal="center" vertical="top"/>
    </xf>
    <xf numFmtId="1" fontId="33" fillId="3" borderId="50" xfId="0" applyNumberFormat="1" applyFont="1" applyFill="1" applyBorder="1" applyAlignment="1">
      <alignment horizontal="center" vertical="top"/>
    </xf>
    <xf numFmtId="1" fontId="29" fillId="3" borderId="37" xfId="1" applyNumberFormat="1" applyFont="1" applyFill="1" applyBorder="1" applyAlignment="1">
      <alignment horizontal="center" vertical="center"/>
    </xf>
    <xf numFmtId="1" fontId="26" fillId="3" borderId="53" xfId="1" applyNumberFormat="1" applyFont="1" applyFill="1" applyBorder="1" applyAlignment="1">
      <alignment horizontal="center" vertical="top"/>
    </xf>
    <xf numFmtId="1" fontId="26" fillId="3" borderId="20" xfId="1" applyNumberFormat="1" applyFont="1" applyFill="1" applyBorder="1" applyAlignment="1">
      <alignment horizontal="center" vertical="top"/>
    </xf>
    <xf numFmtId="0" fontId="16" fillId="3" borderId="30" xfId="1" applyFont="1" applyFill="1" applyBorder="1"/>
    <xf numFmtId="1" fontId="5" fillId="3" borderId="26" xfId="1" applyNumberFormat="1" applyFont="1" applyFill="1" applyBorder="1" applyAlignment="1">
      <alignment horizontal="center"/>
    </xf>
    <xf numFmtId="1" fontId="33" fillId="3" borderId="48" xfId="1" applyNumberFormat="1" applyFont="1" applyFill="1" applyBorder="1" applyAlignment="1">
      <alignment horizontal="center" vertical="top" wrapText="1"/>
    </xf>
    <xf numFmtId="0" fontId="16" fillId="7" borderId="15" xfId="1" applyFont="1" applyFill="1" applyBorder="1"/>
    <xf numFmtId="0" fontId="5" fillId="3" borderId="26" xfId="1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1" fontId="33" fillId="0" borderId="48" xfId="1" applyNumberFormat="1" applyFont="1" applyBorder="1" applyAlignment="1">
      <alignment horizontal="center" vertical="top"/>
    </xf>
    <xf numFmtId="1" fontId="33" fillId="0" borderId="27" xfId="1" applyNumberFormat="1" applyFont="1" applyBorder="1" applyAlignment="1">
      <alignment horizontal="center" vertical="top"/>
    </xf>
    <xf numFmtId="1" fontId="33" fillId="0" borderId="48" xfId="1" applyNumberFormat="1" applyFont="1" applyFill="1" applyBorder="1" applyAlignment="1">
      <alignment horizontal="center" vertical="top"/>
    </xf>
    <xf numFmtId="1" fontId="33" fillId="0" borderId="27" xfId="1" applyNumberFormat="1" applyFont="1" applyFill="1" applyBorder="1" applyAlignment="1">
      <alignment horizontal="center" vertical="top"/>
    </xf>
    <xf numFmtId="0" fontId="33" fillId="0" borderId="27" xfId="1" applyNumberFormat="1" applyFont="1" applyFill="1" applyBorder="1" applyAlignment="1">
      <alignment horizontal="center" vertical="top"/>
    </xf>
    <xf numFmtId="0" fontId="33" fillId="0" borderId="55" xfId="1" applyNumberFormat="1" applyFont="1" applyFill="1" applyBorder="1" applyAlignment="1">
      <alignment horizontal="center" vertical="top"/>
    </xf>
    <xf numFmtId="0" fontId="33" fillId="3" borderId="48" xfId="1" applyNumberFormat="1" applyFont="1" applyFill="1" applyBorder="1" applyAlignment="1">
      <alignment horizontal="center" vertical="top"/>
    </xf>
    <xf numFmtId="1" fontId="34" fillId="0" borderId="27" xfId="1" applyNumberFormat="1" applyFont="1" applyFill="1" applyBorder="1" applyAlignment="1">
      <alignment horizontal="center" vertical="top"/>
    </xf>
    <xf numFmtId="1" fontId="34" fillId="0" borderId="58" xfId="1" applyNumberFormat="1" applyFont="1" applyFill="1" applyBorder="1" applyAlignment="1">
      <alignment horizontal="center" vertical="top" wrapText="1"/>
    </xf>
    <xf numFmtId="1" fontId="34" fillId="0" borderId="48" xfId="1" applyNumberFormat="1" applyFont="1" applyFill="1" applyBorder="1" applyAlignment="1">
      <alignment horizontal="center" vertical="top"/>
    </xf>
    <xf numFmtId="1" fontId="34" fillId="0" borderId="27" xfId="0" applyNumberFormat="1" applyFont="1" applyFill="1" applyBorder="1" applyAlignment="1">
      <alignment horizontal="center" vertical="top"/>
    </xf>
    <xf numFmtId="1" fontId="34" fillId="0" borderId="58" xfId="0" applyNumberFormat="1" applyFont="1" applyFill="1" applyBorder="1" applyAlignment="1">
      <alignment horizontal="center" vertical="top"/>
    </xf>
    <xf numFmtId="1" fontId="33" fillId="0" borderId="48" xfId="0" applyNumberFormat="1" applyFont="1" applyFill="1" applyBorder="1" applyAlignment="1">
      <alignment horizontal="center" vertical="top"/>
    </xf>
    <xf numFmtId="1" fontId="33" fillId="0" borderId="58" xfId="0" applyNumberFormat="1" applyFont="1" applyFill="1" applyBorder="1" applyAlignment="1">
      <alignment horizontal="center" vertical="top"/>
    </xf>
    <xf numFmtId="0" fontId="33" fillId="0" borderId="22" xfId="0" applyNumberFormat="1" applyFont="1" applyFill="1" applyBorder="1" applyAlignment="1">
      <alignment horizontal="left" vertical="top" wrapText="1"/>
    </xf>
    <xf numFmtId="1" fontId="34" fillId="8" borderId="20" xfId="1" applyNumberFormat="1" applyFont="1" applyFill="1" applyBorder="1" applyAlignment="1">
      <alignment horizontal="center" vertical="top" wrapText="1"/>
    </xf>
    <xf numFmtId="1" fontId="34" fillId="9" borderId="20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4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31" xfId="0" applyFont="1" applyBorder="1" applyAlignment="1">
      <alignment horizontal="center" textRotation="90" wrapText="1"/>
    </xf>
    <xf numFmtId="0" fontId="20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textRotation="90" wrapText="1"/>
    </xf>
    <xf numFmtId="0" fontId="22" fillId="0" borderId="7" xfId="0" applyFont="1" applyBorder="1" applyAlignment="1">
      <alignment horizontal="center" textRotation="90" wrapText="1"/>
    </xf>
    <xf numFmtId="0" fontId="22" fillId="0" borderId="30" xfId="0" applyFont="1" applyBorder="1" applyAlignment="1">
      <alignment horizontal="center" textRotation="90" wrapText="1"/>
    </xf>
    <xf numFmtId="0" fontId="1" fillId="0" borderId="42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40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41" xfId="0" applyFont="1" applyBorder="1" applyAlignment="1">
      <alignment horizontal="center" textRotation="90"/>
    </xf>
    <xf numFmtId="0" fontId="13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textRotation="90" wrapText="1"/>
    </xf>
    <xf numFmtId="0" fontId="13" fillId="0" borderId="4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40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4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45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4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 textRotation="90" wrapText="1"/>
    </xf>
    <xf numFmtId="0" fontId="1" fillId="0" borderId="28" xfId="0" applyFont="1" applyFill="1" applyBorder="1" applyAlignment="1">
      <alignment horizontal="center" textRotation="90" wrapText="1"/>
    </xf>
    <xf numFmtId="0" fontId="1" fillId="0" borderId="39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31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55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textRotation="90" wrapText="1"/>
    </xf>
    <xf numFmtId="0" fontId="22" fillId="0" borderId="7" xfId="0" applyFont="1" applyFill="1" applyBorder="1" applyAlignment="1">
      <alignment horizontal="center" textRotation="90" wrapText="1"/>
    </xf>
    <xf numFmtId="0" fontId="22" fillId="0" borderId="30" xfId="0" applyFont="1" applyFill="1" applyBorder="1" applyAlignment="1">
      <alignment horizontal="center" textRotation="90" wrapText="1"/>
    </xf>
    <xf numFmtId="0" fontId="1" fillId="0" borderId="38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7" xfId="0" applyFont="1" applyFill="1" applyBorder="1" applyAlignment="1">
      <alignment horizontal="center" textRotation="90" wrapText="1"/>
    </xf>
    <xf numFmtId="0" fontId="1" fillId="0" borderId="41" xfId="0" applyFont="1" applyFill="1" applyBorder="1" applyAlignment="1">
      <alignment horizontal="center" textRotation="90" wrapText="1"/>
    </xf>
    <xf numFmtId="0" fontId="13" fillId="0" borderId="5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7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33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textRotation="90"/>
    </xf>
    <xf numFmtId="1" fontId="14" fillId="0" borderId="3" xfId="0" applyNumberFormat="1" applyFont="1" applyFill="1" applyBorder="1" applyAlignment="1">
      <alignment horizontal="center" vertical="center" textRotation="90"/>
    </xf>
    <xf numFmtId="1" fontId="14" fillId="0" borderId="15" xfId="0" applyNumberFormat="1" applyFont="1" applyFill="1" applyBorder="1" applyAlignment="1">
      <alignment horizontal="center" vertical="center" textRotation="90"/>
    </xf>
    <xf numFmtId="0" fontId="16" fillId="0" borderId="26" xfId="1" applyFont="1" applyFill="1" applyBorder="1" applyAlignment="1">
      <alignment horizontal="left"/>
    </xf>
    <xf numFmtId="0" fontId="16" fillId="0" borderId="28" xfId="1" applyFont="1" applyFill="1" applyBorder="1" applyAlignment="1">
      <alignment horizontal="left"/>
    </xf>
    <xf numFmtId="0" fontId="16" fillId="0" borderId="27" xfId="1" applyFont="1" applyFill="1" applyBorder="1" applyAlignment="1">
      <alignment horizontal="left" wrapText="1"/>
    </xf>
    <xf numFmtId="0" fontId="4" fillId="3" borderId="43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1" fontId="21" fillId="0" borderId="39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1" fontId="21" fillId="0" borderId="56" xfId="0" applyNumberFormat="1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1" fillId="0" borderId="60" xfId="0" applyNumberFormat="1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5" borderId="55" xfId="0" applyNumberFormat="1" applyFont="1" applyFill="1" applyBorder="1" applyAlignment="1">
      <alignment horizontal="center" vertical="center" wrapText="1"/>
    </xf>
    <xf numFmtId="1" fontId="20" fillId="5" borderId="62" xfId="0" applyNumberFormat="1" applyFont="1" applyFill="1" applyBorder="1" applyAlignment="1">
      <alignment horizontal="center" vertical="center" wrapText="1"/>
    </xf>
    <xf numFmtId="1" fontId="20" fillId="5" borderId="50" xfId="0" applyNumberFormat="1" applyFont="1" applyFill="1" applyBorder="1" applyAlignment="1">
      <alignment horizontal="center" vertical="center" wrapText="1"/>
    </xf>
    <xf numFmtId="1" fontId="20" fillId="5" borderId="18" xfId="0" applyNumberFormat="1" applyFont="1" applyFill="1" applyBorder="1" applyAlignment="1">
      <alignment horizontal="center" vertical="center" wrapText="1"/>
    </xf>
    <xf numFmtId="1" fontId="20" fillId="5" borderId="56" xfId="0" applyNumberFormat="1" applyFont="1" applyFill="1" applyBorder="1" applyAlignment="1">
      <alignment horizontal="center" vertical="center" wrapText="1"/>
    </xf>
    <xf numFmtId="1" fontId="20" fillId="5" borderId="20" xfId="0" applyNumberFormat="1" applyFont="1" applyFill="1" applyBorder="1" applyAlignment="1">
      <alignment horizontal="center" vertical="center" wrapText="1"/>
    </xf>
    <xf numFmtId="1" fontId="20" fillId="5" borderId="26" xfId="0" applyNumberFormat="1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60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0" borderId="5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4F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4" zoomScaleNormal="80" zoomScaleSheetLayoutView="100" workbookViewId="0">
      <selection activeCell="C18" sqref="C18"/>
    </sheetView>
  </sheetViews>
  <sheetFormatPr defaultRowHeight="13.2" x14ac:dyDescent="0.25"/>
  <cols>
    <col min="1" max="1" width="9.109375" customWidth="1"/>
    <col min="2" max="2" width="24.109375" customWidth="1"/>
    <col min="3" max="3" width="11.109375" customWidth="1"/>
    <col min="4" max="4" width="16.6640625" customWidth="1"/>
    <col min="5" max="5" width="18.109375" customWidth="1"/>
    <col min="6" max="6" width="17.6640625" customWidth="1"/>
    <col min="7" max="7" width="19.6640625" customWidth="1"/>
    <col min="8" max="8" width="14.44140625" customWidth="1"/>
    <col min="9" max="9" width="11.5546875" customWidth="1"/>
    <col min="14" max="14" width="9.33203125" customWidth="1"/>
  </cols>
  <sheetData>
    <row r="1" spans="1:9" ht="15" x14ac:dyDescent="0.25">
      <c r="G1" s="443" t="s">
        <v>67</v>
      </c>
      <c r="H1" s="443"/>
      <c r="I1" s="443"/>
    </row>
    <row r="2" spans="1:9" ht="15" x14ac:dyDescent="0.25">
      <c r="G2" s="444" t="s">
        <v>68</v>
      </c>
      <c r="H2" s="444"/>
      <c r="I2" s="444"/>
    </row>
    <row r="3" spans="1:9" ht="18" customHeight="1" x14ac:dyDescent="0.25">
      <c r="G3" s="444" t="s">
        <v>114</v>
      </c>
      <c r="H3" s="444"/>
      <c r="I3" s="444"/>
    </row>
    <row r="4" spans="1:9" ht="15" x14ac:dyDescent="0.25">
      <c r="G4" s="445" t="s">
        <v>259</v>
      </c>
      <c r="H4" s="445"/>
      <c r="I4" s="445"/>
    </row>
    <row r="7" spans="1:9" ht="17.399999999999999" x14ac:dyDescent="0.3">
      <c r="A7" s="446" t="s">
        <v>1</v>
      </c>
      <c r="B7" s="446"/>
      <c r="C7" s="446"/>
      <c r="D7" s="446"/>
      <c r="E7" s="446"/>
      <c r="F7" s="446"/>
      <c r="G7" s="446"/>
      <c r="H7" s="446"/>
      <c r="I7" s="446"/>
    </row>
    <row r="8" spans="1:9" ht="15.6" x14ac:dyDescent="0.3">
      <c r="A8" s="448" t="s">
        <v>123</v>
      </c>
      <c r="B8" s="448"/>
      <c r="C8" s="448"/>
      <c r="D8" s="448"/>
      <c r="E8" s="448"/>
      <c r="F8" s="448"/>
      <c r="G8" s="448"/>
      <c r="H8" s="448"/>
      <c r="I8" s="448"/>
    </row>
    <row r="9" spans="1:9" ht="15" x14ac:dyDescent="0.25">
      <c r="A9" s="447" t="s">
        <v>69</v>
      </c>
      <c r="B9" s="447"/>
      <c r="C9" s="447"/>
      <c r="D9" s="447"/>
      <c r="E9" s="447"/>
      <c r="F9" s="447"/>
      <c r="G9" s="447"/>
      <c r="H9" s="447"/>
      <c r="I9" s="447"/>
    </row>
    <row r="10" spans="1:9" ht="15.6" x14ac:dyDescent="0.3">
      <c r="A10" s="449" t="s">
        <v>70</v>
      </c>
      <c r="B10" s="449"/>
      <c r="C10" s="449"/>
      <c r="D10" s="449"/>
      <c r="E10" s="449"/>
      <c r="F10" s="449"/>
      <c r="G10" s="449"/>
      <c r="H10" s="449"/>
      <c r="I10" s="449"/>
    </row>
    <row r="11" spans="1:9" ht="15.6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33" customHeight="1" x14ac:dyDescent="0.25">
      <c r="A12" s="24" t="s">
        <v>249</v>
      </c>
      <c r="B12" s="24"/>
      <c r="C12" s="24"/>
      <c r="D12" s="24"/>
      <c r="E12" s="130"/>
      <c r="F12" s="130"/>
      <c r="G12" s="130"/>
      <c r="H12" s="130"/>
      <c r="I12" s="130"/>
    </row>
    <row r="13" spans="1:9" ht="18.75" customHeight="1" x14ac:dyDescent="0.25">
      <c r="A13" s="439" t="s">
        <v>253</v>
      </c>
      <c r="B13" s="439"/>
      <c r="C13" s="439"/>
      <c r="D13" s="439"/>
      <c r="E13" s="439"/>
      <c r="F13" s="439"/>
      <c r="G13" s="439"/>
      <c r="H13" s="439"/>
      <c r="I13" s="439"/>
    </row>
    <row r="15" spans="1:9" ht="15.6" x14ac:dyDescent="0.3">
      <c r="E15" s="24" t="s">
        <v>254</v>
      </c>
      <c r="F15" s="24"/>
      <c r="G15" s="24"/>
      <c r="H15" s="24"/>
      <c r="I15" s="24"/>
    </row>
    <row r="16" spans="1:9" ht="15.6" x14ac:dyDescent="0.3">
      <c r="E16" s="24" t="s">
        <v>255</v>
      </c>
      <c r="F16" s="24"/>
      <c r="G16" s="24"/>
      <c r="H16" s="24"/>
      <c r="I16" s="24"/>
    </row>
    <row r="17" spans="1:9" ht="15.6" x14ac:dyDescent="0.3">
      <c r="E17" s="24" t="s">
        <v>250</v>
      </c>
      <c r="F17" s="24"/>
      <c r="G17" s="24"/>
      <c r="H17" s="24"/>
      <c r="I17" s="24"/>
    </row>
    <row r="18" spans="1:9" ht="15.6" x14ac:dyDescent="0.3">
      <c r="E18" s="24" t="s">
        <v>256</v>
      </c>
      <c r="F18" s="24"/>
      <c r="G18" s="24"/>
      <c r="H18" s="24"/>
      <c r="I18" s="24"/>
    </row>
    <row r="19" spans="1:9" ht="15.6" x14ac:dyDescent="0.3">
      <c r="E19" s="24" t="s">
        <v>258</v>
      </c>
      <c r="F19" s="420"/>
    </row>
    <row r="20" spans="1:9" ht="15.6" x14ac:dyDescent="0.3">
      <c r="F20" s="421" t="s">
        <v>257</v>
      </c>
    </row>
    <row r="21" spans="1:9" ht="15.6" x14ac:dyDescent="0.3">
      <c r="A21" s="442"/>
      <c r="B21" s="442"/>
      <c r="C21" s="442"/>
      <c r="D21" s="442"/>
      <c r="E21" s="442"/>
      <c r="F21" s="442"/>
      <c r="G21" s="442"/>
      <c r="H21" s="442"/>
      <c r="I21" s="442"/>
    </row>
    <row r="22" spans="1:9" ht="6" customHeight="1" x14ac:dyDescent="0.3">
      <c r="A22" s="330"/>
      <c r="B22" s="330"/>
      <c r="C22" s="330"/>
      <c r="D22" s="330"/>
      <c r="E22" s="330"/>
      <c r="F22" s="330"/>
      <c r="G22" s="330"/>
      <c r="H22" s="330"/>
      <c r="I22" s="330"/>
    </row>
    <row r="23" spans="1:9" ht="13.8" x14ac:dyDescent="0.25">
      <c r="A23" s="440"/>
      <c r="B23" s="441"/>
      <c r="C23" s="441"/>
      <c r="D23" s="441"/>
      <c r="E23" s="441"/>
      <c r="F23" s="441"/>
      <c r="G23" s="441"/>
      <c r="H23" s="441"/>
      <c r="I23" s="441"/>
    </row>
    <row r="24" spans="1:9" ht="46.5" customHeight="1" x14ac:dyDescent="0.25">
      <c r="A24" s="440"/>
      <c r="B24" s="441"/>
      <c r="C24" s="441"/>
      <c r="D24" s="331"/>
      <c r="E24" s="331"/>
      <c r="F24" s="441"/>
      <c r="G24" s="441"/>
      <c r="H24" s="441"/>
      <c r="I24" s="441"/>
    </row>
    <row r="25" spans="1:9" ht="13.8" x14ac:dyDescent="0.25">
      <c r="A25" s="332"/>
      <c r="B25" s="332"/>
      <c r="C25" s="332"/>
      <c r="D25" s="332"/>
      <c r="E25" s="332"/>
      <c r="F25" s="332"/>
      <c r="G25" s="332"/>
      <c r="H25" s="332"/>
      <c r="I25" s="332"/>
    </row>
    <row r="26" spans="1:9" ht="13.8" x14ac:dyDescent="0.25">
      <c r="A26" s="333"/>
      <c r="B26" s="334"/>
      <c r="C26" s="333"/>
      <c r="D26" s="333"/>
      <c r="E26" s="333"/>
      <c r="F26" s="333"/>
      <c r="G26" s="333"/>
      <c r="H26" s="333"/>
      <c r="I26" s="335"/>
    </row>
    <row r="27" spans="1:9" ht="13.8" x14ac:dyDescent="0.25">
      <c r="A27" s="333"/>
      <c r="B27" s="334"/>
      <c r="C27" s="333"/>
      <c r="D27" s="333"/>
      <c r="E27" s="333"/>
      <c r="F27" s="333"/>
      <c r="G27" s="333"/>
      <c r="H27" s="333"/>
      <c r="I27" s="335"/>
    </row>
    <row r="28" spans="1:9" ht="13.8" x14ac:dyDescent="0.25">
      <c r="A28" s="336"/>
      <c r="B28" s="334"/>
      <c r="C28" s="336"/>
      <c r="D28" s="336"/>
      <c r="E28" s="336"/>
      <c r="F28" s="336"/>
      <c r="G28" s="336"/>
      <c r="H28" s="336"/>
      <c r="I28" s="337"/>
    </row>
    <row r="29" spans="1:9" ht="13.8" x14ac:dyDescent="0.25">
      <c r="A29" s="336"/>
      <c r="B29" s="334"/>
      <c r="C29" s="336"/>
      <c r="D29" s="336"/>
      <c r="E29" s="336"/>
      <c r="F29" s="336"/>
      <c r="G29" s="336"/>
      <c r="H29" s="336"/>
      <c r="I29" s="337"/>
    </row>
    <row r="30" spans="1:9" ht="13.8" x14ac:dyDescent="0.25">
      <c r="A30" s="338"/>
      <c r="B30" s="337"/>
      <c r="C30" s="337"/>
      <c r="D30" s="337"/>
      <c r="E30" s="337"/>
      <c r="F30" s="337"/>
      <c r="G30" s="337"/>
      <c r="H30" s="337"/>
      <c r="I30" s="337"/>
    </row>
  </sheetData>
  <mergeCells count="18">
    <mergeCell ref="G1:I1"/>
    <mergeCell ref="G2:I2"/>
    <mergeCell ref="G3:I3"/>
    <mergeCell ref="G4:I4"/>
    <mergeCell ref="F23:F24"/>
    <mergeCell ref="H23:H24"/>
    <mergeCell ref="I23:I24"/>
    <mergeCell ref="G23:G24"/>
    <mergeCell ref="A7:I7"/>
    <mergeCell ref="A9:I9"/>
    <mergeCell ref="A8:I8"/>
    <mergeCell ref="A10:I10"/>
    <mergeCell ref="A13:I13"/>
    <mergeCell ref="A23:A24"/>
    <mergeCell ref="B23:B24"/>
    <mergeCell ref="A21:I21"/>
    <mergeCell ref="C23:C24"/>
    <mergeCell ref="D23:E23"/>
  </mergeCells>
  <pageMargins left="0.39370078740157483" right="0.23622047244094491" top="0.39370078740157483" bottom="0.27559055118110237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zoomScale="90" zoomScaleSheetLayoutView="90" workbookViewId="0">
      <selection activeCell="C19" sqref="C19:D19"/>
    </sheetView>
  </sheetViews>
  <sheetFormatPr defaultColWidth="9.109375" defaultRowHeight="13.2" x14ac:dyDescent="0.25"/>
  <cols>
    <col min="1" max="1" width="10.88671875" style="1" customWidth="1"/>
    <col min="2" max="2" width="37.5546875" style="1" customWidth="1"/>
    <col min="3" max="3" width="7.109375" style="1" customWidth="1"/>
    <col min="4" max="4" width="6.5546875" style="1" customWidth="1"/>
    <col min="5" max="5" width="7.109375" style="1" customWidth="1"/>
    <col min="6" max="6" width="6.44140625" style="1" customWidth="1"/>
    <col min="7" max="7" width="8" style="1" customWidth="1"/>
    <col min="8" max="13" width="6.6640625" style="1" customWidth="1"/>
    <col min="14" max="15" width="7.5546875" style="1" customWidth="1"/>
    <col min="16" max="21" width="7.5546875" style="4" customWidth="1"/>
    <col min="22" max="16384" width="9.109375" style="1"/>
  </cols>
  <sheetData>
    <row r="1" spans="1:21" ht="16.5" customHeight="1" x14ac:dyDescent="0.25">
      <c r="A1" s="6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18"/>
    </row>
    <row r="2" spans="1:21" ht="15.75" customHeight="1" x14ac:dyDescent="0.25">
      <c r="A2" s="450" t="s">
        <v>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2"/>
    </row>
    <row r="3" spans="1:21" ht="15" customHeight="1" thickBot="1" x14ac:dyDescent="0.3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6"/>
    </row>
    <row r="4" spans="1:21" ht="15" customHeight="1" thickBot="1" x14ac:dyDescent="0.3">
      <c r="A4" s="453" t="s">
        <v>0</v>
      </c>
      <c r="B4" s="454" t="s">
        <v>11</v>
      </c>
      <c r="C4" s="457" t="s">
        <v>12</v>
      </c>
      <c r="D4" s="458"/>
      <c r="E4" s="459" t="s">
        <v>100</v>
      </c>
      <c r="F4" s="462" t="s">
        <v>101</v>
      </c>
      <c r="G4" s="462"/>
      <c r="H4" s="462"/>
      <c r="I4" s="462"/>
      <c r="J4" s="462"/>
      <c r="K4" s="462"/>
      <c r="L4" s="462"/>
      <c r="M4" s="462"/>
      <c r="N4" s="464" t="s">
        <v>111</v>
      </c>
      <c r="O4" s="465"/>
      <c r="P4" s="465"/>
      <c r="Q4" s="465"/>
      <c r="R4" s="465"/>
      <c r="S4" s="465"/>
      <c r="T4" s="465"/>
      <c r="U4" s="466"/>
    </row>
    <row r="5" spans="1:21" ht="15" customHeight="1" thickBot="1" x14ac:dyDescent="0.3">
      <c r="A5" s="453"/>
      <c r="B5" s="455"/>
      <c r="C5" s="457"/>
      <c r="D5" s="458"/>
      <c r="E5" s="460"/>
      <c r="F5" s="463"/>
      <c r="G5" s="463"/>
      <c r="H5" s="463"/>
      <c r="I5" s="463"/>
      <c r="J5" s="463"/>
      <c r="K5" s="463"/>
      <c r="L5" s="463"/>
      <c r="M5" s="463"/>
      <c r="N5" s="467"/>
      <c r="O5" s="468"/>
      <c r="P5" s="468"/>
      <c r="Q5" s="468"/>
      <c r="R5" s="468"/>
      <c r="S5" s="468"/>
      <c r="T5" s="468"/>
      <c r="U5" s="469"/>
    </row>
    <row r="6" spans="1:21" ht="15" customHeight="1" thickBot="1" x14ac:dyDescent="0.3">
      <c r="A6" s="453"/>
      <c r="B6" s="455"/>
      <c r="C6" s="457"/>
      <c r="D6" s="458"/>
      <c r="E6" s="460"/>
      <c r="F6" s="473" t="s">
        <v>102</v>
      </c>
      <c r="G6" s="476" t="s">
        <v>103</v>
      </c>
      <c r="H6" s="477"/>
      <c r="I6" s="477"/>
      <c r="J6" s="477"/>
      <c r="K6" s="477"/>
      <c r="L6" s="477"/>
      <c r="M6" s="477"/>
      <c r="N6" s="470"/>
      <c r="O6" s="471"/>
      <c r="P6" s="471"/>
      <c r="Q6" s="471"/>
      <c r="R6" s="471"/>
      <c r="S6" s="471"/>
      <c r="T6" s="471"/>
      <c r="U6" s="472"/>
    </row>
    <row r="7" spans="1:21" ht="15" customHeight="1" thickBot="1" x14ac:dyDescent="0.3">
      <c r="A7" s="453"/>
      <c r="B7" s="455"/>
      <c r="C7" s="457"/>
      <c r="D7" s="458"/>
      <c r="E7" s="460"/>
      <c r="F7" s="474"/>
      <c r="G7" s="478" t="s">
        <v>106</v>
      </c>
      <c r="H7" s="479"/>
      <c r="I7" s="479"/>
      <c r="J7" s="480"/>
      <c r="K7" s="502" t="s">
        <v>104</v>
      </c>
      <c r="L7" s="504" t="s">
        <v>105</v>
      </c>
      <c r="M7" s="504" t="s">
        <v>4</v>
      </c>
      <c r="N7" s="507" t="s">
        <v>7</v>
      </c>
      <c r="O7" s="507"/>
      <c r="P7" s="481" t="s">
        <v>8</v>
      </c>
      <c r="Q7" s="508"/>
      <c r="R7" s="481" t="s">
        <v>9</v>
      </c>
      <c r="S7" s="508"/>
      <c r="T7" s="481" t="s">
        <v>62</v>
      </c>
      <c r="U7" s="482"/>
    </row>
    <row r="8" spans="1:21" ht="28.5" customHeight="1" thickBot="1" x14ac:dyDescent="0.3">
      <c r="A8" s="453"/>
      <c r="B8" s="455"/>
      <c r="C8" s="457"/>
      <c r="D8" s="458"/>
      <c r="E8" s="460"/>
      <c r="F8" s="474"/>
      <c r="G8" s="483" t="s">
        <v>107</v>
      </c>
      <c r="H8" s="486" t="s">
        <v>108</v>
      </c>
      <c r="I8" s="486"/>
      <c r="J8" s="486"/>
      <c r="K8" s="503"/>
      <c r="L8" s="505"/>
      <c r="M8" s="505"/>
      <c r="N8" s="487" t="s">
        <v>124</v>
      </c>
      <c r="O8" s="490" t="s">
        <v>125</v>
      </c>
      <c r="P8" s="493" t="s">
        <v>56</v>
      </c>
      <c r="Q8" s="490" t="s">
        <v>119</v>
      </c>
      <c r="R8" s="493" t="s">
        <v>66</v>
      </c>
      <c r="S8" s="490" t="s">
        <v>120</v>
      </c>
      <c r="T8" s="493" t="s">
        <v>91</v>
      </c>
      <c r="U8" s="490" t="s">
        <v>92</v>
      </c>
    </row>
    <row r="9" spans="1:21" ht="15" customHeight="1" thickBot="1" x14ac:dyDescent="0.3">
      <c r="A9" s="453"/>
      <c r="B9" s="455"/>
      <c r="C9" s="457"/>
      <c r="D9" s="458"/>
      <c r="E9" s="460"/>
      <c r="F9" s="474"/>
      <c r="G9" s="484"/>
      <c r="H9" s="496" t="s">
        <v>109</v>
      </c>
      <c r="I9" s="499" t="s">
        <v>55</v>
      </c>
      <c r="J9" s="499" t="s">
        <v>202</v>
      </c>
      <c r="K9" s="484"/>
      <c r="L9" s="505"/>
      <c r="M9" s="505"/>
      <c r="N9" s="488"/>
      <c r="O9" s="491"/>
      <c r="P9" s="494"/>
      <c r="Q9" s="491"/>
      <c r="R9" s="494"/>
      <c r="S9" s="491"/>
      <c r="T9" s="494"/>
      <c r="U9" s="491"/>
    </row>
    <row r="10" spans="1:21" ht="17.25" customHeight="1" thickBot="1" x14ac:dyDescent="0.3">
      <c r="A10" s="453"/>
      <c r="B10" s="455"/>
      <c r="C10" s="501" t="s">
        <v>98</v>
      </c>
      <c r="D10" s="458" t="s">
        <v>99</v>
      </c>
      <c r="E10" s="460"/>
      <c r="F10" s="474"/>
      <c r="G10" s="484"/>
      <c r="H10" s="497"/>
      <c r="I10" s="500"/>
      <c r="J10" s="500"/>
      <c r="K10" s="484"/>
      <c r="L10" s="505"/>
      <c r="M10" s="505"/>
      <c r="N10" s="488"/>
      <c r="O10" s="491"/>
      <c r="P10" s="494"/>
      <c r="Q10" s="491"/>
      <c r="R10" s="494"/>
      <c r="S10" s="491"/>
      <c r="T10" s="494"/>
      <c r="U10" s="491"/>
    </row>
    <row r="11" spans="1:21" ht="15.75" customHeight="1" thickBot="1" x14ac:dyDescent="0.3">
      <c r="A11" s="453"/>
      <c r="B11" s="455"/>
      <c r="C11" s="501"/>
      <c r="D11" s="458"/>
      <c r="E11" s="460"/>
      <c r="F11" s="474"/>
      <c r="G11" s="484"/>
      <c r="H11" s="497"/>
      <c r="I11" s="500"/>
      <c r="J11" s="500"/>
      <c r="K11" s="484"/>
      <c r="L11" s="505"/>
      <c r="M11" s="505"/>
      <c r="N11" s="488"/>
      <c r="O11" s="491"/>
      <c r="P11" s="494"/>
      <c r="Q11" s="491"/>
      <c r="R11" s="494"/>
      <c r="S11" s="491"/>
      <c r="T11" s="494"/>
      <c r="U11" s="491"/>
    </row>
    <row r="12" spans="1:21" ht="79.5" customHeight="1" thickBot="1" x14ac:dyDescent="0.3">
      <c r="A12" s="453"/>
      <c r="B12" s="456"/>
      <c r="C12" s="501"/>
      <c r="D12" s="458"/>
      <c r="E12" s="461"/>
      <c r="F12" s="475"/>
      <c r="G12" s="485"/>
      <c r="H12" s="498"/>
      <c r="I12" s="500"/>
      <c r="J12" s="500"/>
      <c r="K12" s="485"/>
      <c r="L12" s="506"/>
      <c r="M12" s="506"/>
      <c r="N12" s="489"/>
      <c r="O12" s="492"/>
      <c r="P12" s="495"/>
      <c r="Q12" s="492"/>
      <c r="R12" s="495"/>
      <c r="S12" s="492"/>
      <c r="T12" s="495"/>
      <c r="U12" s="492"/>
    </row>
    <row r="13" spans="1:21" s="4" customFormat="1" ht="18" customHeight="1" thickBot="1" x14ac:dyDescent="0.3">
      <c r="A13" s="11">
        <v>1</v>
      </c>
      <c r="B13" s="45">
        <v>2</v>
      </c>
      <c r="C13" s="11">
        <v>3</v>
      </c>
      <c r="D13" s="12">
        <v>4</v>
      </c>
      <c r="E13" s="49">
        <v>5</v>
      </c>
      <c r="F13" s="12">
        <v>6</v>
      </c>
      <c r="G13" s="11">
        <v>7</v>
      </c>
      <c r="H13" s="12">
        <v>8</v>
      </c>
      <c r="I13" s="11">
        <v>9</v>
      </c>
      <c r="J13" s="12">
        <v>10</v>
      </c>
      <c r="K13" s="11">
        <v>11</v>
      </c>
      <c r="L13" s="12">
        <v>12</v>
      </c>
      <c r="M13" s="11">
        <v>13</v>
      </c>
      <c r="N13" s="12">
        <v>14</v>
      </c>
      <c r="O13" s="11">
        <v>15</v>
      </c>
      <c r="P13" s="12">
        <v>16</v>
      </c>
      <c r="Q13" s="11">
        <v>17</v>
      </c>
      <c r="R13" s="12">
        <v>18</v>
      </c>
      <c r="S13" s="11">
        <v>19</v>
      </c>
      <c r="T13" s="12">
        <v>20</v>
      </c>
      <c r="U13" s="11">
        <v>21</v>
      </c>
    </row>
    <row r="14" spans="1:21" ht="13.5" hidden="1" customHeight="1" x14ac:dyDescent="0.25">
      <c r="A14" s="13"/>
      <c r="B14" s="14"/>
      <c r="C14" s="25"/>
      <c r="D14" s="40"/>
      <c r="E14" s="50"/>
      <c r="F14" s="3"/>
      <c r="G14" s="25"/>
      <c r="H14" s="20"/>
      <c r="I14" s="14"/>
      <c r="J14" s="3"/>
      <c r="K14" s="3"/>
      <c r="L14" s="3"/>
      <c r="M14" s="28"/>
      <c r="N14" s="21"/>
      <c r="O14" s="14"/>
      <c r="P14" s="15"/>
      <c r="Q14" s="16"/>
      <c r="R14" s="15"/>
      <c r="S14" s="16"/>
      <c r="T14" s="15"/>
      <c r="U14" s="17"/>
    </row>
    <row r="15" spans="1:21" ht="13.5" hidden="1" customHeight="1" x14ac:dyDescent="0.25">
      <c r="A15" s="13"/>
      <c r="B15" s="14"/>
      <c r="C15" s="25"/>
      <c r="D15" s="40"/>
      <c r="E15" s="50"/>
      <c r="F15" s="3"/>
      <c r="G15" s="25"/>
      <c r="H15" s="20"/>
      <c r="I15" s="14"/>
      <c r="J15" s="3"/>
      <c r="K15" s="3"/>
      <c r="L15" s="3"/>
      <c r="M15" s="28"/>
      <c r="N15" s="21"/>
      <c r="O15" s="14"/>
      <c r="P15" s="15"/>
      <c r="Q15" s="16"/>
      <c r="R15" s="15"/>
      <c r="S15" s="16"/>
      <c r="T15" s="15"/>
      <c r="U15" s="17"/>
    </row>
    <row r="16" spans="1:21" ht="13.5" hidden="1" customHeight="1" x14ac:dyDescent="0.25">
      <c r="A16" s="13"/>
      <c r="B16" s="14"/>
      <c r="C16" s="25"/>
      <c r="D16" s="40"/>
      <c r="E16" s="50"/>
      <c r="F16" s="3"/>
      <c r="G16" s="25"/>
      <c r="H16" s="20"/>
      <c r="I16" s="14"/>
      <c r="J16" s="3"/>
      <c r="K16" s="3"/>
      <c r="L16" s="3"/>
      <c r="M16" s="28"/>
      <c r="N16" s="21"/>
      <c r="O16" s="14"/>
      <c r="P16" s="15"/>
      <c r="Q16" s="16"/>
      <c r="R16" s="15"/>
      <c r="S16" s="16"/>
      <c r="T16" s="15"/>
      <c r="U16" s="17"/>
    </row>
    <row r="17" spans="1:25" ht="13.5" hidden="1" customHeight="1" x14ac:dyDescent="0.25">
      <c r="A17" s="13"/>
      <c r="B17" s="14"/>
      <c r="C17" s="25"/>
      <c r="D17" s="40"/>
      <c r="E17" s="50"/>
      <c r="F17" s="3"/>
      <c r="G17" s="25"/>
      <c r="H17" s="20"/>
      <c r="I17" s="14"/>
      <c r="J17" s="3"/>
      <c r="K17" s="3"/>
      <c r="L17" s="3"/>
      <c r="M17" s="28"/>
      <c r="N17" s="21"/>
      <c r="O17" s="14"/>
      <c r="P17" s="15"/>
      <c r="Q17" s="16"/>
      <c r="R17" s="15"/>
      <c r="S17" s="16"/>
      <c r="T17" s="15"/>
      <c r="U17" s="17"/>
    </row>
    <row r="18" spans="1:25" ht="13.5" hidden="1" customHeight="1" x14ac:dyDescent="0.25">
      <c r="A18" s="13"/>
      <c r="B18" s="14"/>
      <c r="C18" s="25"/>
      <c r="D18" s="40"/>
      <c r="E18" s="51"/>
      <c r="F18" s="3"/>
      <c r="G18" s="25"/>
      <c r="H18" s="20"/>
      <c r="I18" s="14"/>
      <c r="J18" s="3"/>
      <c r="K18" s="3"/>
      <c r="L18" s="3"/>
      <c r="M18" s="28"/>
      <c r="N18" s="21"/>
      <c r="O18" s="14"/>
      <c r="P18" s="15"/>
      <c r="Q18" s="16"/>
      <c r="R18" s="15"/>
      <c r="S18" s="16"/>
      <c r="T18" s="15"/>
      <c r="U18" s="17"/>
    </row>
    <row r="19" spans="1:25" s="5" customFormat="1" ht="45" customHeight="1" x14ac:dyDescent="0.25">
      <c r="A19" s="108" t="s">
        <v>63</v>
      </c>
      <c r="B19" s="109" t="s">
        <v>71</v>
      </c>
      <c r="C19" s="110"/>
      <c r="D19" s="111"/>
      <c r="E19" s="112">
        <f t="shared" ref="E19:U19" si="0">SUM(E20:E31)</f>
        <v>0</v>
      </c>
      <c r="F19" s="112">
        <f t="shared" si="0"/>
        <v>0</v>
      </c>
      <c r="G19" s="112">
        <f t="shared" si="0"/>
        <v>0</v>
      </c>
      <c r="H19" s="112">
        <f t="shared" si="0"/>
        <v>0</v>
      </c>
      <c r="I19" s="112">
        <f t="shared" si="0"/>
        <v>0</v>
      </c>
      <c r="J19" s="112">
        <f t="shared" si="0"/>
        <v>0</v>
      </c>
      <c r="K19" s="112">
        <f t="shared" si="0"/>
        <v>0</v>
      </c>
      <c r="L19" s="112">
        <f t="shared" si="0"/>
        <v>0</v>
      </c>
      <c r="M19" s="112">
        <f t="shared" si="0"/>
        <v>0</v>
      </c>
      <c r="N19" s="112">
        <f t="shared" si="0"/>
        <v>0</v>
      </c>
      <c r="O19" s="112">
        <f t="shared" si="0"/>
        <v>0</v>
      </c>
      <c r="P19" s="112">
        <f t="shared" si="0"/>
        <v>0</v>
      </c>
      <c r="Q19" s="112">
        <f t="shared" si="0"/>
        <v>0</v>
      </c>
      <c r="R19" s="112">
        <f t="shared" si="0"/>
        <v>0</v>
      </c>
      <c r="S19" s="112">
        <f t="shared" si="0"/>
        <v>0</v>
      </c>
      <c r="T19" s="112">
        <f t="shared" si="0"/>
        <v>0</v>
      </c>
      <c r="U19" s="112">
        <f t="shared" si="0"/>
        <v>0</v>
      </c>
    </row>
    <row r="20" spans="1:25" ht="21.75" customHeight="1" x14ac:dyDescent="0.25">
      <c r="A20" s="33"/>
      <c r="B20" s="46"/>
      <c r="C20" s="53"/>
      <c r="D20" s="54"/>
      <c r="E20" s="60"/>
      <c r="F20" s="52"/>
      <c r="G20" s="34"/>
      <c r="H20" s="34"/>
      <c r="I20" s="34"/>
      <c r="J20" s="34"/>
      <c r="K20" s="34"/>
      <c r="L20" s="34"/>
      <c r="M20" s="61"/>
      <c r="N20" s="64"/>
      <c r="O20" s="65"/>
      <c r="P20" s="63"/>
      <c r="Q20" s="69"/>
      <c r="R20" s="71"/>
      <c r="S20" s="72"/>
      <c r="T20" s="63"/>
      <c r="U20" s="35"/>
    </row>
    <row r="21" spans="1:25" ht="21.75" customHeight="1" x14ac:dyDescent="0.25">
      <c r="A21" s="33"/>
      <c r="B21" s="46"/>
      <c r="C21" s="55"/>
      <c r="D21" s="40"/>
      <c r="E21" s="60"/>
      <c r="F21" s="52"/>
      <c r="G21" s="34"/>
      <c r="H21" s="34"/>
      <c r="I21" s="34"/>
      <c r="J21" s="34"/>
      <c r="K21" s="34"/>
      <c r="L21" s="34"/>
      <c r="M21" s="61"/>
      <c r="N21" s="64"/>
      <c r="O21" s="65"/>
      <c r="P21" s="63"/>
      <c r="Q21" s="69"/>
      <c r="R21" s="71"/>
      <c r="S21" s="72"/>
      <c r="T21" s="63"/>
      <c r="U21" s="35"/>
    </row>
    <row r="22" spans="1:25" ht="21.75" customHeight="1" x14ac:dyDescent="0.25">
      <c r="A22" s="33"/>
      <c r="B22" s="47"/>
      <c r="C22" s="55"/>
      <c r="D22" s="31"/>
      <c r="E22" s="60"/>
      <c r="F22" s="52"/>
      <c r="G22" s="34"/>
      <c r="H22" s="34"/>
      <c r="I22" s="34"/>
      <c r="J22" s="34"/>
      <c r="K22" s="34"/>
      <c r="L22" s="34"/>
      <c r="M22" s="61"/>
      <c r="N22" s="64"/>
      <c r="O22" s="65"/>
      <c r="P22" s="63"/>
      <c r="Q22" s="69"/>
      <c r="R22" s="71"/>
      <c r="S22" s="72"/>
      <c r="T22" s="63"/>
      <c r="U22" s="35"/>
    </row>
    <row r="23" spans="1:25" ht="23.25" customHeight="1" x14ac:dyDescent="0.25">
      <c r="A23" s="33"/>
      <c r="B23" s="48"/>
      <c r="C23" s="56"/>
      <c r="D23" s="54"/>
      <c r="E23" s="60"/>
      <c r="F23" s="52"/>
      <c r="G23" s="34"/>
      <c r="H23" s="34"/>
      <c r="I23" s="34"/>
      <c r="J23" s="34"/>
      <c r="K23" s="34"/>
      <c r="L23" s="34"/>
      <c r="M23" s="61"/>
      <c r="N23" s="64"/>
      <c r="O23" s="65"/>
      <c r="P23" s="63"/>
      <c r="Q23" s="69"/>
      <c r="R23" s="71"/>
      <c r="S23" s="72"/>
      <c r="T23" s="63"/>
      <c r="U23" s="35"/>
    </row>
    <row r="24" spans="1:25" ht="24.75" customHeight="1" x14ac:dyDescent="0.25">
      <c r="A24" s="33"/>
      <c r="B24" s="77"/>
      <c r="C24" s="78"/>
      <c r="D24" s="79"/>
      <c r="E24" s="60"/>
      <c r="F24" s="80"/>
      <c r="G24" s="34"/>
      <c r="H24" s="81"/>
      <c r="I24" s="81"/>
      <c r="J24" s="81"/>
      <c r="K24" s="81"/>
      <c r="L24" s="81"/>
      <c r="M24" s="82"/>
      <c r="N24" s="83"/>
      <c r="O24" s="84"/>
      <c r="P24" s="63"/>
      <c r="Q24" s="69"/>
      <c r="R24" s="71"/>
      <c r="S24" s="72"/>
      <c r="T24" s="63"/>
      <c r="U24" s="35"/>
    </row>
    <row r="25" spans="1:25" ht="24.75" customHeight="1" x14ac:dyDescent="0.25">
      <c r="A25" s="33"/>
      <c r="B25" s="47"/>
      <c r="C25" s="57"/>
      <c r="D25" s="54"/>
      <c r="E25" s="60"/>
      <c r="F25" s="52"/>
      <c r="G25" s="34"/>
      <c r="H25" s="34"/>
      <c r="I25" s="36"/>
      <c r="J25" s="36"/>
      <c r="K25" s="36"/>
      <c r="L25" s="36"/>
      <c r="M25" s="62"/>
      <c r="N25" s="66"/>
      <c r="O25" s="67"/>
      <c r="P25" s="63"/>
      <c r="Q25" s="69"/>
      <c r="R25" s="71"/>
      <c r="S25" s="72"/>
      <c r="T25" s="63"/>
      <c r="U25" s="35"/>
    </row>
    <row r="26" spans="1:25" ht="24.75" customHeight="1" x14ac:dyDescent="0.25">
      <c r="A26" s="33"/>
      <c r="B26" s="47"/>
      <c r="C26" s="55"/>
      <c r="D26" s="54"/>
      <c r="E26" s="60"/>
      <c r="F26" s="52"/>
      <c r="G26" s="34"/>
      <c r="H26" s="34"/>
      <c r="I26" s="36"/>
      <c r="J26" s="36"/>
      <c r="K26" s="36"/>
      <c r="L26" s="36"/>
      <c r="M26" s="62"/>
      <c r="N26" s="66"/>
      <c r="O26" s="67"/>
      <c r="P26" s="63"/>
      <c r="Q26" s="69"/>
      <c r="R26" s="73"/>
      <c r="S26" s="74"/>
      <c r="T26" s="70"/>
      <c r="U26" s="37"/>
    </row>
    <row r="27" spans="1:25" ht="24.75" customHeight="1" x14ac:dyDescent="0.25">
      <c r="A27" s="33"/>
      <c r="B27" s="47"/>
      <c r="C27" s="55"/>
      <c r="D27" s="54"/>
      <c r="E27" s="60"/>
      <c r="F27" s="52"/>
      <c r="G27" s="34"/>
      <c r="H27" s="34"/>
      <c r="I27" s="36"/>
      <c r="J27" s="36"/>
      <c r="K27" s="36"/>
      <c r="L27" s="36"/>
      <c r="M27" s="62"/>
      <c r="N27" s="66"/>
      <c r="O27" s="67"/>
      <c r="P27" s="63"/>
      <c r="Q27" s="69"/>
      <c r="R27" s="73"/>
      <c r="S27" s="74"/>
      <c r="T27" s="70"/>
      <c r="U27" s="37"/>
    </row>
    <row r="28" spans="1:25" ht="24.75" customHeight="1" x14ac:dyDescent="0.25">
      <c r="A28" s="33"/>
      <c r="B28" s="47"/>
      <c r="C28" s="55"/>
      <c r="D28" s="54"/>
      <c r="E28" s="60"/>
      <c r="F28" s="52"/>
      <c r="G28" s="34"/>
      <c r="H28" s="34"/>
      <c r="I28" s="36"/>
      <c r="J28" s="36"/>
      <c r="K28" s="36"/>
      <c r="L28" s="36"/>
      <c r="M28" s="62"/>
      <c r="N28" s="66"/>
      <c r="O28" s="67"/>
      <c r="P28" s="63"/>
      <c r="Q28" s="69"/>
      <c r="R28" s="73"/>
      <c r="S28" s="74"/>
      <c r="T28" s="70"/>
      <c r="U28" s="37"/>
    </row>
    <row r="29" spans="1:25" ht="24.75" customHeight="1" x14ac:dyDescent="0.25">
      <c r="A29" s="33"/>
      <c r="B29" s="47"/>
      <c r="C29" s="55"/>
      <c r="D29" s="54"/>
      <c r="E29" s="60"/>
      <c r="F29" s="52"/>
      <c r="G29" s="34"/>
      <c r="H29" s="34"/>
      <c r="I29" s="36"/>
      <c r="J29" s="36"/>
      <c r="K29" s="36"/>
      <c r="L29" s="36"/>
      <c r="M29" s="62"/>
      <c r="N29" s="66"/>
      <c r="O29" s="67"/>
      <c r="P29" s="63"/>
      <c r="Q29" s="69"/>
      <c r="R29" s="73"/>
      <c r="S29" s="74"/>
      <c r="T29" s="70"/>
      <c r="U29" s="37"/>
    </row>
    <row r="30" spans="1:25" ht="24.75" customHeight="1" x14ac:dyDescent="0.25">
      <c r="A30" s="33"/>
      <c r="B30" s="47"/>
      <c r="C30" s="55"/>
      <c r="D30" s="54"/>
      <c r="E30" s="60"/>
      <c r="F30" s="52"/>
      <c r="G30" s="34"/>
      <c r="H30" s="34"/>
      <c r="I30" s="36"/>
      <c r="J30" s="36"/>
      <c r="K30" s="36"/>
      <c r="L30" s="36"/>
      <c r="M30" s="62"/>
      <c r="N30" s="66"/>
      <c r="O30" s="67"/>
      <c r="P30" s="63"/>
      <c r="Q30" s="69"/>
      <c r="R30" s="73"/>
      <c r="S30" s="74"/>
      <c r="T30" s="70"/>
      <c r="U30" s="37"/>
      <c r="Y30" s="1">
        <f>16*36+18</f>
        <v>594</v>
      </c>
    </row>
    <row r="31" spans="1:25" ht="26.25" customHeight="1" thickBot="1" x14ac:dyDescent="0.3">
      <c r="A31" s="33"/>
      <c r="B31" s="47"/>
      <c r="C31" s="58"/>
      <c r="D31" s="59"/>
      <c r="E31" s="60"/>
      <c r="F31" s="52"/>
      <c r="G31" s="34"/>
      <c r="H31" s="36"/>
      <c r="I31" s="36"/>
      <c r="J31" s="36"/>
      <c r="K31" s="36"/>
      <c r="L31" s="36"/>
      <c r="M31" s="62"/>
      <c r="N31" s="127"/>
      <c r="O31" s="68"/>
      <c r="P31" s="63"/>
      <c r="Q31" s="69"/>
      <c r="R31" s="75"/>
      <c r="S31" s="76"/>
      <c r="T31" s="63"/>
      <c r="U31" s="35"/>
    </row>
    <row r="32" spans="1:25" ht="18" customHeight="1" x14ac:dyDescent="0.25"/>
    <row r="33" spans="14:15" ht="18" customHeight="1" x14ac:dyDescent="0.25">
      <c r="N33" s="1">
        <f>16*36+18</f>
        <v>594</v>
      </c>
      <c r="O33" s="1">
        <f>22*36+18</f>
        <v>810</v>
      </c>
    </row>
    <row r="34" spans="14:15" ht="18" customHeight="1" x14ac:dyDescent="0.25"/>
    <row r="35" spans="14:15" ht="18" customHeight="1" x14ac:dyDescent="0.25"/>
    <row r="36" spans="14:15" ht="18" customHeight="1" x14ac:dyDescent="0.25"/>
  </sheetData>
  <mergeCells count="32">
    <mergeCell ref="U8:U12"/>
    <mergeCell ref="H9:H12"/>
    <mergeCell ref="I9:I12"/>
    <mergeCell ref="J9:J12"/>
    <mergeCell ref="C10:C12"/>
    <mergeCell ref="D10:D12"/>
    <mergeCell ref="Q8:Q12"/>
    <mergeCell ref="R8:R12"/>
    <mergeCell ref="S8:S12"/>
    <mergeCell ref="T8:T12"/>
    <mergeCell ref="K7:K12"/>
    <mergeCell ref="L7:L12"/>
    <mergeCell ref="M7:M12"/>
    <mergeCell ref="N7:O7"/>
    <mergeCell ref="P7:Q7"/>
    <mergeCell ref="R7:S7"/>
    <mergeCell ref="A2:U2"/>
    <mergeCell ref="A4:A12"/>
    <mergeCell ref="B4:B12"/>
    <mergeCell ref="C4:D9"/>
    <mergeCell ref="E4:E12"/>
    <mergeCell ref="F4:M5"/>
    <mergeCell ref="N4:U6"/>
    <mergeCell ref="F6:F12"/>
    <mergeCell ref="G6:M6"/>
    <mergeCell ref="G7:J7"/>
    <mergeCell ref="T7:U7"/>
    <mergeCell ref="G8:G12"/>
    <mergeCell ref="H8:J8"/>
    <mergeCell ref="N8:N12"/>
    <mergeCell ref="O8:O12"/>
    <mergeCell ref="P8:P12"/>
  </mergeCells>
  <conditionalFormatting sqref="G20:G31">
    <cfRule type="expression" dxfId="88" priority="91" stopIfTrue="1">
      <formula>#REF!+#REF!+H20+I20&lt;&gt;G20</formula>
    </cfRule>
  </conditionalFormatting>
  <conditionalFormatting sqref="G26:G30">
    <cfRule type="expression" dxfId="87" priority="90" stopIfTrue="1">
      <formula>G26&lt;&gt;#REF!+H26+I26</formula>
    </cfRule>
  </conditionalFormatting>
  <conditionalFormatting sqref="G20:G31">
    <cfRule type="expression" dxfId="86" priority="89" stopIfTrue="1">
      <formula>G20&lt;&gt;#REF!+#REF!+H20</formula>
    </cfRule>
  </conditionalFormatting>
  <conditionalFormatting sqref="G20:G31">
    <cfRule type="expression" dxfId="85" priority="88" stopIfTrue="1">
      <formula>#REF!+#REF!+H20+I20&lt;&gt;G20</formula>
    </cfRule>
  </conditionalFormatting>
  <conditionalFormatting sqref="G20:G31">
    <cfRule type="expression" dxfId="84" priority="87" stopIfTrue="1">
      <formula>G20&lt;&gt;#REF!+#REF!+H20</formula>
    </cfRule>
  </conditionalFormatting>
  <conditionalFormatting sqref="G26:G28">
    <cfRule type="expression" dxfId="83" priority="86" stopIfTrue="1">
      <formula>#REF!+#REF!+H26+I26&lt;&gt;G26</formula>
    </cfRule>
  </conditionalFormatting>
  <conditionalFormatting sqref="G25">
    <cfRule type="expression" dxfId="82" priority="85" stopIfTrue="1">
      <formula>#REF!+#REF!+H25+I25&lt;&gt;G25</formula>
    </cfRule>
  </conditionalFormatting>
  <conditionalFormatting sqref="G20:G31">
    <cfRule type="expression" dxfId="81" priority="84" stopIfTrue="1">
      <formula>G20&lt;&gt;#REF!+#REF!+H20</formula>
    </cfRule>
  </conditionalFormatting>
  <conditionalFormatting sqref="G20:G31">
    <cfRule type="expression" dxfId="80" priority="83" stopIfTrue="1">
      <formula>#REF!+#REF!+H20+I20&lt;&gt;G20</formula>
    </cfRule>
  </conditionalFormatting>
  <conditionalFormatting sqref="G26:G28">
    <cfRule type="expression" dxfId="79" priority="82" stopIfTrue="1">
      <formula>G26&lt;&gt;#REF!+#REF!+H26</formula>
    </cfRule>
  </conditionalFormatting>
  <conditionalFormatting sqref="G26:G30">
    <cfRule type="expression" dxfId="78" priority="75" stopIfTrue="1">
      <formula>G26&lt;&gt;#REF!+H26+I26</formula>
    </cfRule>
  </conditionalFormatting>
  <conditionalFormatting sqref="G26:G28">
    <cfRule type="expression" dxfId="77" priority="70" stopIfTrue="1">
      <formula>#REF!+#REF!+H26+I26&lt;&gt;G26</formula>
    </cfRule>
  </conditionalFormatting>
  <conditionalFormatting sqref="G25">
    <cfRule type="expression" dxfId="76" priority="69" stopIfTrue="1">
      <formula>#REF!+#REF!+H25+I25&lt;&gt;G25</formula>
    </cfRule>
  </conditionalFormatting>
  <conditionalFormatting sqref="G25">
    <cfRule type="expression" dxfId="75" priority="68" stopIfTrue="1">
      <formula>G25&lt;&gt;#REF!+#REF!+H25</formula>
    </cfRule>
  </conditionalFormatting>
  <conditionalFormatting sqref="G26:G28">
    <cfRule type="expression" dxfId="74" priority="66" stopIfTrue="1">
      <formula>G26&lt;&gt;#REF!+#REF!+H26</formula>
    </cfRule>
  </conditionalFormatting>
  <conditionalFormatting sqref="G20:G31">
    <cfRule type="expression" dxfId="73" priority="57" stopIfTrue="1">
      <formula>G20&lt;&gt;#REF!+#REF!+H20</formula>
    </cfRule>
  </conditionalFormatting>
  <conditionalFormatting sqref="G26:G28">
    <cfRule type="expression" dxfId="72" priority="54" stopIfTrue="1">
      <formula>#REF!+#REF!+H26+I26&lt;&gt;G26</formula>
    </cfRule>
  </conditionalFormatting>
  <conditionalFormatting sqref="G25">
    <cfRule type="expression" dxfId="71" priority="53" stopIfTrue="1">
      <formula>#REF!+#REF!+H25+I25&lt;&gt;G25</formula>
    </cfRule>
  </conditionalFormatting>
  <conditionalFormatting sqref="G25">
    <cfRule type="expression" dxfId="70" priority="52" stopIfTrue="1">
      <formula>G25&lt;&gt;#REF!+#REF!+H25</formula>
    </cfRule>
  </conditionalFormatting>
  <conditionalFormatting sqref="G26:G28">
    <cfRule type="expression" dxfId="69" priority="50" stopIfTrue="1">
      <formula>G26&lt;&gt;#REF!+#REF!+H26</formula>
    </cfRule>
  </conditionalFormatting>
  <conditionalFormatting sqref="G26:G28">
    <cfRule type="expression" dxfId="68" priority="38" stopIfTrue="1">
      <formula>#REF!+#REF!+H26+I26&lt;&gt;G26</formula>
    </cfRule>
  </conditionalFormatting>
  <conditionalFormatting sqref="G25">
    <cfRule type="expression" dxfId="67" priority="37" stopIfTrue="1">
      <formula>#REF!+#REF!+H25+I25&lt;&gt;G25</formula>
    </cfRule>
  </conditionalFormatting>
  <conditionalFormatting sqref="G25">
    <cfRule type="expression" dxfId="66" priority="36" stopIfTrue="1">
      <formula>G25&lt;&gt;#REF!+#REF!+H25</formula>
    </cfRule>
  </conditionalFormatting>
  <conditionalFormatting sqref="G26:G28">
    <cfRule type="expression" dxfId="65" priority="34" stopIfTrue="1">
      <formula>G26&lt;&gt;#REF!+#REF!+H26</formula>
    </cfRule>
  </conditionalFormatting>
  <conditionalFormatting sqref="G31">
    <cfRule type="expression" dxfId="64" priority="27" stopIfTrue="1">
      <formula>#REF!+#REF!+H31+I31&lt;&gt;G31</formula>
    </cfRule>
  </conditionalFormatting>
  <conditionalFormatting sqref="G31">
    <cfRule type="expression" dxfId="63" priority="26" stopIfTrue="1">
      <formula>G31&lt;&gt;#REF!+#REF!+H31</formula>
    </cfRule>
  </conditionalFormatting>
  <conditionalFormatting sqref="G31">
    <cfRule type="expression" dxfId="62" priority="25" stopIfTrue="1">
      <formula>#REF!+#REF!+H31+I31&lt;&gt;G31</formula>
    </cfRule>
  </conditionalFormatting>
  <conditionalFormatting sqref="G31">
    <cfRule type="expression" dxfId="61" priority="24" stopIfTrue="1">
      <formula>G31&lt;&gt;#REF!+#REF!+H31</formula>
    </cfRule>
  </conditionalFormatting>
  <conditionalFormatting sqref="G31">
    <cfRule type="expression" dxfId="60" priority="23" stopIfTrue="1">
      <formula>#REF!+#REF!+H31+I31&lt;&gt;G31</formula>
    </cfRule>
  </conditionalFormatting>
  <conditionalFormatting sqref="G31">
    <cfRule type="expression" dxfId="59" priority="22" stopIfTrue="1">
      <formula>G31&lt;&gt;#REF!+#REF!+H31</formula>
    </cfRule>
  </conditionalFormatting>
  <conditionalFormatting sqref="G31">
    <cfRule type="expression" dxfId="58" priority="21" stopIfTrue="1">
      <formula>#REF!+#REF!+H31+I31&lt;&gt;G31</formula>
    </cfRule>
  </conditionalFormatting>
  <conditionalFormatting sqref="G31">
    <cfRule type="expression" dxfId="57" priority="20" stopIfTrue="1">
      <formula>G31&lt;&gt;#REF!+#REF!+H31</formula>
    </cfRule>
  </conditionalFormatting>
  <conditionalFormatting sqref="G31">
    <cfRule type="expression" dxfId="56" priority="19" stopIfTrue="1">
      <formula>#REF!+#REF!+H31+I31&lt;&gt;G31</formula>
    </cfRule>
  </conditionalFormatting>
  <conditionalFormatting sqref="G31">
    <cfRule type="expression" dxfId="55" priority="18" stopIfTrue="1">
      <formula>G31&lt;&gt;#REF!+#REF!+H31</formula>
    </cfRule>
  </conditionalFormatting>
  <conditionalFormatting sqref="G31">
    <cfRule type="expression" dxfId="54" priority="17" stopIfTrue="1">
      <formula>#REF!+#REF!+H31+I31&lt;&gt;G31</formula>
    </cfRule>
  </conditionalFormatting>
  <conditionalFormatting sqref="G31">
    <cfRule type="expression" dxfId="53" priority="16" stopIfTrue="1">
      <formula>G31&lt;&gt;#REF!+#REF!+H31</formula>
    </cfRule>
  </conditionalFormatting>
  <conditionalFormatting sqref="G31">
    <cfRule type="expression" dxfId="52" priority="15" stopIfTrue="1">
      <formula>#REF!+#REF!+H31+I31&lt;&gt;G31</formula>
    </cfRule>
  </conditionalFormatting>
  <conditionalFormatting sqref="G31">
    <cfRule type="expression" dxfId="51" priority="14" stopIfTrue="1">
      <formula>G31&lt;&gt;#REF!+#REF!+H31</formula>
    </cfRule>
  </conditionalFormatting>
  <conditionalFormatting sqref="G31">
    <cfRule type="expression" dxfId="50" priority="13" stopIfTrue="1">
      <formula>#REF!+#REF!+H31+I31&lt;&gt;G31</formula>
    </cfRule>
  </conditionalFormatting>
  <conditionalFormatting sqref="G31">
    <cfRule type="expression" dxfId="49" priority="12" stopIfTrue="1">
      <formula>G31&lt;&gt;#REF!+#REF!+H31</formula>
    </cfRule>
  </conditionalFormatting>
  <conditionalFormatting sqref="G31">
    <cfRule type="expression" dxfId="48" priority="11" stopIfTrue="1">
      <formula>#REF!+#REF!+H31+I31&lt;&gt;G31</formula>
    </cfRule>
  </conditionalFormatting>
  <conditionalFormatting sqref="G31">
    <cfRule type="expression" dxfId="47" priority="10" stopIfTrue="1">
      <formula>G31&lt;&gt;#REF!+#REF!+H31</formula>
    </cfRule>
  </conditionalFormatting>
  <conditionalFormatting sqref="G31">
    <cfRule type="expression" dxfId="46" priority="9" stopIfTrue="1">
      <formula>#REF!+#REF!+H31+I31&lt;&gt;G31</formula>
    </cfRule>
  </conditionalFormatting>
  <conditionalFormatting sqref="G31">
    <cfRule type="expression" dxfId="45" priority="8" stopIfTrue="1">
      <formula>G31&lt;&gt;#REF!+#REF!+H31</formula>
    </cfRule>
  </conditionalFormatting>
  <conditionalFormatting sqref="G28">
    <cfRule type="expression" dxfId="44" priority="7" stopIfTrue="1">
      <formula>G28&lt;&gt;#REF!+#REF!+H28</formula>
    </cfRule>
  </conditionalFormatting>
  <conditionalFormatting sqref="G28">
    <cfRule type="expression" dxfId="43" priority="6" stopIfTrue="1">
      <formula>#REF!+#REF!+H28+I28&lt;&gt;G28</formula>
    </cfRule>
  </conditionalFormatting>
  <conditionalFormatting sqref="G28">
    <cfRule type="expression" dxfId="42" priority="5" stopIfTrue="1">
      <formula>G28&lt;&gt;#REF!+#REF!+H28</formula>
    </cfRule>
  </conditionalFormatting>
  <conditionalFormatting sqref="G28">
    <cfRule type="expression" dxfId="41" priority="4" stopIfTrue="1">
      <formula>#REF!+#REF!+H28+I28&lt;&gt;G28</formula>
    </cfRule>
  </conditionalFormatting>
  <conditionalFormatting sqref="G28">
    <cfRule type="expression" dxfId="40" priority="3" stopIfTrue="1">
      <formula>G28&lt;&gt;#REF!+#REF!+H28</formula>
    </cfRule>
  </conditionalFormatting>
  <conditionalFormatting sqref="G28">
    <cfRule type="expression" dxfId="39" priority="2" stopIfTrue="1">
      <formula>#REF!+#REF!+H28+I28&lt;&gt;G28</formula>
    </cfRule>
  </conditionalFormatting>
  <conditionalFormatting sqref="G28">
    <cfRule type="expression" dxfId="38" priority="1" stopIfTrue="1">
      <formula>G28&lt;&gt;#REF!+#REF!+H28</formula>
    </cfRule>
  </conditionalFormatting>
  <pageMargins left="0.7" right="0.7" top="0.75" bottom="0.75" header="0.3" footer="0.3"/>
  <pageSetup paperSize="9" scale="72" orientation="landscape" verticalDpi="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view="pageBreakPreview" zoomScale="50" zoomScaleNormal="70" zoomScaleSheetLayoutView="50" workbookViewId="0">
      <pane ySplit="12" topLeftCell="A13" activePane="bottomLeft" state="frozen"/>
      <selection pane="bottomLeft" activeCell="AB24" sqref="AB24"/>
    </sheetView>
  </sheetViews>
  <sheetFormatPr defaultColWidth="9.109375" defaultRowHeight="13.2" x14ac:dyDescent="0.25"/>
  <cols>
    <col min="1" max="1" width="10.88671875" style="1" customWidth="1"/>
    <col min="2" max="2" width="36" style="1" customWidth="1"/>
    <col min="3" max="3" width="9.5546875" style="1" customWidth="1"/>
    <col min="4" max="4" width="6" style="1" customWidth="1"/>
    <col min="5" max="5" width="5" style="1" customWidth="1"/>
    <col min="6" max="6" width="6.109375" style="1" customWidth="1"/>
    <col min="7" max="7" width="7.5546875" style="270" customWidth="1"/>
    <col min="8" max="8" width="8.33203125" style="270" customWidth="1"/>
    <col min="9" max="9" width="7.88671875" style="270" customWidth="1"/>
    <col min="10" max="10" width="7.33203125" style="270" customWidth="1"/>
    <col min="11" max="11" width="6.44140625" style="1" customWidth="1"/>
    <col min="12" max="12" width="6.5546875" style="1" customWidth="1"/>
    <col min="13" max="16" width="6.6640625" style="1" customWidth="1"/>
    <col min="17" max="17" width="6.33203125" style="1" customWidth="1"/>
    <col min="18" max="18" width="6.6640625" style="1" customWidth="1"/>
    <col min="19" max="19" width="6.44140625" style="1" customWidth="1"/>
    <col min="20" max="20" width="6.109375" style="1" customWidth="1"/>
    <col min="21" max="21" width="6.109375" style="4" customWidth="1"/>
    <col min="22" max="22" width="6.33203125" style="4" customWidth="1"/>
    <col min="23" max="24" width="6.6640625" style="4" customWidth="1"/>
    <col min="25" max="25" width="7.109375" style="4" customWidth="1"/>
    <col min="26" max="26" width="7.5546875" style="4" customWidth="1"/>
    <col min="27" max="27" width="6.5546875" style="1" customWidth="1"/>
    <col min="28" max="28" width="7.33203125" style="1" customWidth="1"/>
    <col min="29" max="29" width="6.88671875" style="1" customWidth="1"/>
    <col min="30" max="30" width="7.109375" style="1" customWidth="1"/>
    <col min="31" max="16384" width="9.109375" style="1"/>
  </cols>
  <sheetData>
    <row r="1" spans="1:30" ht="16.5" customHeight="1" x14ac:dyDescent="0.25">
      <c r="A1" s="6" t="s">
        <v>23</v>
      </c>
      <c r="B1" s="7"/>
      <c r="C1" s="7"/>
      <c r="D1" s="7"/>
      <c r="E1" s="7"/>
      <c r="F1" s="7"/>
      <c r="G1" s="339"/>
      <c r="H1" s="339"/>
      <c r="I1" s="339"/>
      <c r="J1" s="339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9"/>
      <c r="W1" s="9"/>
      <c r="X1" s="9"/>
      <c r="Y1" s="9"/>
      <c r="Z1" s="18"/>
    </row>
    <row r="2" spans="1:30" ht="15" customHeight="1" x14ac:dyDescent="0.25">
      <c r="U2" s="1"/>
      <c r="V2" s="1"/>
      <c r="W2" s="1"/>
      <c r="X2" s="1"/>
      <c r="Y2" s="1"/>
      <c r="Z2" s="1"/>
    </row>
    <row r="3" spans="1:30" ht="14.25" customHeight="1" thickBot="1" x14ac:dyDescent="0.3">
      <c r="A3" s="8"/>
      <c r="B3" s="2"/>
      <c r="C3" s="2"/>
      <c r="D3" s="2"/>
      <c r="E3" s="135"/>
      <c r="F3" s="135"/>
      <c r="G3" s="340"/>
      <c r="H3" s="340"/>
      <c r="I3" s="340"/>
      <c r="J3" s="34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9"/>
    </row>
    <row r="4" spans="1:30" ht="41.25" customHeight="1" thickBot="1" x14ac:dyDescent="0.3">
      <c r="A4" s="453" t="s">
        <v>0</v>
      </c>
      <c r="B4" s="454" t="s">
        <v>11</v>
      </c>
      <c r="C4" s="550" t="s">
        <v>12</v>
      </c>
      <c r="D4" s="551"/>
      <c r="E4" s="532" t="s">
        <v>203</v>
      </c>
      <c r="F4" s="533"/>
      <c r="G4" s="540" t="s">
        <v>247</v>
      </c>
      <c r="H4" s="556" t="s">
        <v>205</v>
      </c>
      <c r="I4" s="557"/>
      <c r="J4" s="540" t="s">
        <v>248</v>
      </c>
      <c r="K4" s="462" t="s">
        <v>206</v>
      </c>
      <c r="L4" s="462"/>
      <c r="M4" s="462"/>
      <c r="N4" s="462"/>
      <c r="O4" s="462"/>
      <c r="P4" s="462"/>
      <c r="Q4" s="462"/>
      <c r="R4" s="462"/>
      <c r="S4" s="464" t="s">
        <v>111</v>
      </c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6"/>
    </row>
    <row r="5" spans="1:30" ht="26.25" customHeight="1" thickBot="1" x14ac:dyDescent="0.3">
      <c r="A5" s="453"/>
      <c r="B5" s="455"/>
      <c r="C5" s="552"/>
      <c r="D5" s="553"/>
      <c r="E5" s="534"/>
      <c r="F5" s="535"/>
      <c r="G5" s="541"/>
      <c r="H5" s="558"/>
      <c r="I5" s="559"/>
      <c r="J5" s="541"/>
      <c r="K5" s="463"/>
      <c r="L5" s="463"/>
      <c r="M5" s="463"/>
      <c r="N5" s="463"/>
      <c r="O5" s="463"/>
      <c r="P5" s="463"/>
      <c r="Q5" s="463"/>
      <c r="R5" s="463"/>
      <c r="S5" s="467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</row>
    <row r="6" spans="1:30" ht="63" customHeight="1" thickBot="1" x14ac:dyDescent="0.3">
      <c r="A6" s="453"/>
      <c r="B6" s="455"/>
      <c r="C6" s="552"/>
      <c r="D6" s="553"/>
      <c r="E6" s="534"/>
      <c r="F6" s="535"/>
      <c r="G6" s="541"/>
      <c r="H6" s="544" t="s">
        <v>102</v>
      </c>
      <c r="I6" s="560" t="s">
        <v>103</v>
      </c>
      <c r="J6" s="541"/>
      <c r="K6" s="473" t="s">
        <v>102</v>
      </c>
      <c r="L6" s="476" t="s">
        <v>103</v>
      </c>
      <c r="M6" s="477"/>
      <c r="N6" s="477"/>
      <c r="O6" s="477"/>
      <c r="P6" s="477"/>
      <c r="Q6" s="477"/>
      <c r="R6" s="477"/>
      <c r="S6" s="467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9"/>
    </row>
    <row r="7" spans="1:30" ht="27.75" customHeight="1" thickBot="1" x14ac:dyDescent="0.3">
      <c r="A7" s="453"/>
      <c r="B7" s="455"/>
      <c r="C7" s="552"/>
      <c r="D7" s="553"/>
      <c r="E7" s="534"/>
      <c r="F7" s="535"/>
      <c r="G7" s="541"/>
      <c r="H7" s="545"/>
      <c r="I7" s="561"/>
      <c r="J7" s="541"/>
      <c r="K7" s="474"/>
      <c r="L7" s="478" t="s">
        <v>106</v>
      </c>
      <c r="M7" s="479"/>
      <c r="N7" s="479"/>
      <c r="O7" s="480"/>
      <c r="P7" s="502" t="s">
        <v>104</v>
      </c>
      <c r="Q7" s="504" t="s">
        <v>105</v>
      </c>
      <c r="R7" s="504" t="s">
        <v>4</v>
      </c>
      <c r="S7" s="512" t="s">
        <v>7</v>
      </c>
      <c r="T7" s="507"/>
      <c r="U7" s="507"/>
      <c r="V7" s="513"/>
      <c r="W7" s="481" t="s">
        <v>8</v>
      </c>
      <c r="X7" s="508"/>
      <c r="Y7" s="508"/>
      <c r="Z7" s="508"/>
      <c r="AA7" s="514" t="s">
        <v>9</v>
      </c>
      <c r="AB7" s="515"/>
      <c r="AC7" s="515"/>
      <c r="AD7" s="516"/>
    </row>
    <row r="8" spans="1:30" ht="28.5" customHeight="1" thickBot="1" x14ac:dyDescent="0.3">
      <c r="A8" s="453"/>
      <c r="B8" s="455"/>
      <c r="C8" s="552"/>
      <c r="D8" s="553"/>
      <c r="E8" s="534"/>
      <c r="F8" s="535"/>
      <c r="G8" s="541"/>
      <c r="H8" s="546"/>
      <c r="I8" s="548" t="s">
        <v>107</v>
      </c>
      <c r="J8" s="541"/>
      <c r="K8" s="474"/>
      <c r="L8" s="483" t="s">
        <v>107</v>
      </c>
      <c r="M8" s="486" t="s">
        <v>108</v>
      </c>
      <c r="N8" s="486"/>
      <c r="O8" s="486"/>
      <c r="P8" s="503"/>
      <c r="Q8" s="505"/>
      <c r="R8" s="505"/>
      <c r="S8" s="526" t="s">
        <v>209</v>
      </c>
      <c r="T8" s="517" t="s">
        <v>210</v>
      </c>
      <c r="U8" s="529" t="s">
        <v>211</v>
      </c>
      <c r="V8" s="520" t="s">
        <v>212</v>
      </c>
      <c r="W8" s="526" t="s">
        <v>209</v>
      </c>
      <c r="X8" s="517" t="s">
        <v>210</v>
      </c>
      <c r="Y8" s="520" t="s">
        <v>211</v>
      </c>
      <c r="Z8" s="523" t="s">
        <v>212</v>
      </c>
      <c r="AA8" s="509" t="s">
        <v>209</v>
      </c>
      <c r="AB8" s="510" t="s">
        <v>210</v>
      </c>
      <c r="AC8" s="510" t="s">
        <v>211</v>
      </c>
      <c r="AD8" s="511" t="s">
        <v>212</v>
      </c>
    </row>
    <row r="9" spans="1:30" ht="15" customHeight="1" thickBot="1" x14ac:dyDescent="0.3">
      <c r="A9" s="453"/>
      <c r="B9" s="455"/>
      <c r="C9" s="554"/>
      <c r="D9" s="555"/>
      <c r="E9" s="536"/>
      <c r="F9" s="537"/>
      <c r="G9" s="541"/>
      <c r="H9" s="546"/>
      <c r="I9" s="548"/>
      <c r="J9" s="541"/>
      <c r="K9" s="474"/>
      <c r="L9" s="484"/>
      <c r="M9" s="496" t="s">
        <v>109</v>
      </c>
      <c r="N9" s="499" t="s">
        <v>55</v>
      </c>
      <c r="O9" s="499" t="s">
        <v>110</v>
      </c>
      <c r="P9" s="484"/>
      <c r="Q9" s="505"/>
      <c r="R9" s="505"/>
      <c r="S9" s="527"/>
      <c r="T9" s="518"/>
      <c r="U9" s="530"/>
      <c r="V9" s="521"/>
      <c r="W9" s="527"/>
      <c r="X9" s="518"/>
      <c r="Y9" s="521"/>
      <c r="Z9" s="524"/>
      <c r="AA9" s="509"/>
      <c r="AB9" s="510"/>
      <c r="AC9" s="510"/>
      <c r="AD9" s="511"/>
    </row>
    <row r="10" spans="1:30" ht="17.25" customHeight="1" thickBot="1" x14ac:dyDescent="0.3">
      <c r="A10" s="453"/>
      <c r="B10" s="455"/>
      <c r="C10" s="562" t="s">
        <v>98</v>
      </c>
      <c r="D10" s="563" t="s">
        <v>99</v>
      </c>
      <c r="E10" s="538" t="s">
        <v>6</v>
      </c>
      <c r="F10" s="538" t="s">
        <v>204</v>
      </c>
      <c r="G10" s="542"/>
      <c r="H10" s="546"/>
      <c r="I10" s="548"/>
      <c r="J10" s="542"/>
      <c r="K10" s="474"/>
      <c r="L10" s="484"/>
      <c r="M10" s="497"/>
      <c r="N10" s="500"/>
      <c r="O10" s="500"/>
      <c r="P10" s="484"/>
      <c r="Q10" s="505"/>
      <c r="R10" s="505"/>
      <c r="S10" s="527"/>
      <c r="T10" s="518"/>
      <c r="U10" s="530"/>
      <c r="V10" s="521"/>
      <c r="W10" s="527"/>
      <c r="X10" s="518"/>
      <c r="Y10" s="521"/>
      <c r="Z10" s="524"/>
      <c r="AA10" s="509"/>
      <c r="AB10" s="510"/>
      <c r="AC10" s="510"/>
      <c r="AD10" s="511"/>
    </row>
    <row r="11" spans="1:30" ht="15.75" customHeight="1" thickBot="1" x14ac:dyDescent="0.3">
      <c r="A11" s="453"/>
      <c r="B11" s="455"/>
      <c r="C11" s="501"/>
      <c r="D11" s="458"/>
      <c r="E11" s="538"/>
      <c r="F11" s="538"/>
      <c r="G11" s="542"/>
      <c r="H11" s="546"/>
      <c r="I11" s="548"/>
      <c r="J11" s="542"/>
      <c r="K11" s="474"/>
      <c r="L11" s="484"/>
      <c r="M11" s="497"/>
      <c r="N11" s="500"/>
      <c r="O11" s="500"/>
      <c r="P11" s="484"/>
      <c r="Q11" s="505"/>
      <c r="R11" s="505"/>
      <c r="S11" s="527"/>
      <c r="T11" s="518"/>
      <c r="U11" s="530"/>
      <c r="V11" s="521"/>
      <c r="W11" s="527"/>
      <c r="X11" s="518"/>
      <c r="Y11" s="521"/>
      <c r="Z11" s="524"/>
      <c r="AA11" s="509"/>
      <c r="AB11" s="510"/>
      <c r="AC11" s="510"/>
      <c r="AD11" s="511"/>
    </row>
    <row r="12" spans="1:30" ht="79.5" customHeight="1" thickBot="1" x14ac:dyDescent="0.3">
      <c r="A12" s="453"/>
      <c r="B12" s="456"/>
      <c r="C12" s="501"/>
      <c r="D12" s="458"/>
      <c r="E12" s="539"/>
      <c r="F12" s="539"/>
      <c r="G12" s="543"/>
      <c r="H12" s="547"/>
      <c r="I12" s="549"/>
      <c r="J12" s="543"/>
      <c r="K12" s="475"/>
      <c r="L12" s="485"/>
      <c r="M12" s="498"/>
      <c r="N12" s="500"/>
      <c r="O12" s="500"/>
      <c r="P12" s="485"/>
      <c r="Q12" s="506"/>
      <c r="R12" s="506"/>
      <c r="S12" s="528"/>
      <c r="T12" s="519"/>
      <c r="U12" s="531"/>
      <c r="V12" s="522"/>
      <c r="W12" s="528"/>
      <c r="X12" s="519"/>
      <c r="Y12" s="522"/>
      <c r="Z12" s="525"/>
      <c r="AA12" s="509"/>
      <c r="AB12" s="510"/>
      <c r="AC12" s="510"/>
      <c r="AD12" s="511"/>
    </row>
    <row r="13" spans="1:30" s="4" customFormat="1" ht="18" customHeight="1" thickBot="1" x14ac:dyDescent="0.3">
      <c r="A13" s="11">
        <v>1</v>
      </c>
      <c r="B13" s="12">
        <v>2</v>
      </c>
      <c r="C13" s="11">
        <v>3</v>
      </c>
      <c r="D13" s="12">
        <v>4</v>
      </c>
      <c r="E13" s="141">
        <v>5</v>
      </c>
      <c r="F13" s="141">
        <v>6</v>
      </c>
      <c r="G13" s="341">
        <v>7</v>
      </c>
      <c r="H13" s="341">
        <v>8</v>
      </c>
      <c r="I13" s="341">
        <v>9</v>
      </c>
      <c r="J13" s="342">
        <v>10</v>
      </c>
      <c r="K13" s="12">
        <v>11</v>
      </c>
      <c r="L13" s="11">
        <v>12</v>
      </c>
      <c r="M13" s="12">
        <v>13</v>
      </c>
      <c r="N13" s="11">
        <v>14</v>
      </c>
      <c r="O13" s="12">
        <v>15</v>
      </c>
      <c r="P13" s="11">
        <v>16</v>
      </c>
      <c r="Q13" s="12">
        <v>17</v>
      </c>
      <c r="R13" s="85">
        <v>18</v>
      </c>
      <c r="S13" s="87">
        <v>19</v>
      </c>
      <c r="T13" s="87">
        <v>20</v>
      </c>
      <c r="U13" s="86">
        <v>21</v>
      </c>
      <c r="V13" s="85">
        <v>22</v>
      </c>
      <c r="W13" s="87">
        <v>23</v>
      </c>
      <c r="X13" s="87">
        <v>24</v>
      </c>
      <c r="Y13" s="86">
        <v>25</v>
      </c>
      <c r="Z13" s="85">
        <v>26</v>
      </c>
      <c r="AA13" s="146">
        <v>27</v>
      </c>
      <c r="AB13" s="143">
        <v>28</v>
      </c>
      <c r="AC13" s="143">
        <v>29</v>
      </c>
      <c r="AD13" s="147">
        <v>30</v>
      </c>
    </row>
    <row r="14" spans="1:30" ht="13.5" hidden="1" customHeight="1" thickBot="1" x14ac:dyDescent="0.3">
      <c r="A14" s="13"/>
      <c r="B14" s="14"/>
      <c r="C14" s="3"/>
      <c r="D14" s="3"/>
      <c r="E14" s="3"/>
      <c r="F14" s="3"/>
      <c r="G14" s="343"/>
      <c r="H14" s="343"/>
      <c r="I14" s="343"/>
      <c r="J14" s="344"/>
      <c r="K14" s="3"/>
      <c r="L14" s="25"/>
      <c r="M14" s="20"/>
      <c r="N14" s="14"/>
      <c r="O14" s="3"/>
      <c r="P14" s="3"/>
      <c r="Q14" s="3"/>
      <c r="R14" s="25"/>
      <c r="S14" s="13"/>
      <c r="T14" s="88"/>
      <c r="U14" s="15"/>
      <c r="V14" s="16"/>
      <c r="W14" s="89"/>
      <c r="X14" s="17"/>
      <c r="Y14" s="15"/>
      <c r="Z14" s="16"/>
      <c r="AA14" s="146"/>
      <c r="AB14" s="143"/>
      <c r="AC14" s="143"/>
      <c r="AD14" s="147"/>
    </row>
    <row r="15" spans="1:30" ht="13.5" hidden="1" customHeight="1" thickBot="1" x14ac:dyDescent="0.3">
      <c r="A15" s="13"/>
      <c r="B15" s="14"/>
      <c r="C15" s="3"/>
      <c r="D15" s="3"/>
      <c r="E15" s="3"/>
      <c r="F15" s="3"/>
      <c r="G15" s="343"/>
      <c r="H15" s="343"/>
      <c r="I15" s="343"/>
      <c r="J15" s="344"/>
      <c r="K15" s="3"/>
      <c r="L15" s="25"/>
      <c r="M15" s="20"/>
      <c r="N15" s="14"/>
      <c r="O15" s="3"/>
      <c r="P15" s="3"/>
      <c r="Q15" s="3"/>
      <c r="R15" s="25"/>
      <c r="S15" s="13"/>
      <c r="T15" s="88"/>
      <c r="U15" s="15"/>
      <c r="V15" s="16"/>
      <c r="W15" s="89"/>
      <c r="X15" s="17"/>
      <c r="Y15" s="15"/>
      <c r="Z15" s="16"/>
      <c r="AA15" s="146"/>
      <c r="AB15" s="143"/>
      <c r="AC15" s="143"/>
      <c r="AD15" s="147"/>
    </row>
    <row r="16" spans="1:30" ht="13.5" hidden="1" customHeight="1" thickBot="1" x14ac:dyDescent="0.3">
      <c r="A16" s="13"/>
      <c r="B16" s="14"/>
      <c r="C16" s="3"/>
      <c r="D16" s="3"/>
      <c r="E16" s="3"/>
      <c r="F16" s="3"/>
      <c r="G16" s="343"/>
      <c r="H16" s="343"/>
      <c r="I16" s="343"/>
      <c r="J16" s="344"/>
      <c r="K16" s="3"/>
      <c r="L16" s="25"/>
      <c r="M16" s="20"/>
      <c r="N16" s="14"/>
      <c r="O16" s="3"/>
      <c r="P16" s="3"/>
      <c r="Q16" s="3"/>
      <c r="R16" s="25"/>
      <c r="S16" s="13"/>
      <c r="T16" s="88"/>
      <c r="U16" s="15"/>
      <c r="V16" s="16"/>
      <c r="W16" s="89"/>
      <c r="X16" s="17"/>
      <c r="Y16" s="15"/>
      <c r="Z16" s="16"/>
      <c r="AA16" s="144"/>
      <c r="AB16" s="31"/>
      <c r="AC16" s="31"/>
      <c r="AD16" s="145"/>
    </row>
    <row r="17" spans="1:32" ht="13.5" hidden="1" customHeight="1" thickBot="1" x14ac:dyDescent="0.3">
      <c r="A17" s="13"/>
      <c r="B17" s="14"/>
      <c r="C17" s="3"/>
      <c r="D17" s="3"/>
      <c r="E17" s="3"/>
      <c r="F17" s="3"/>
      <c r="G17" s="343"/>
      <c r="H17" s="343"/>
      <c r="I17" s="343"/>
      <c r="J17" s="344"/>
      <c r="K17" s="3"/>
      <c r="L17" s="25"/>
      <c r="M17" s="20"/>
      <c r="N17" s="14"/>
      <c r="O17" s="3"/>
      <c r="P17" s="3"/>
      <c r="Q17" s="3"/>
      <c r="R17" s="25"/>
      <c r="S17" s="13"/>
      <c r="T17" s="88"/>
      <c r="U17" s="15"/>
      <c r="V17" s="16"/>
      <c r="W17" s="89"/>
      <c r="X17" s="17"/>
      <c r="Y17" s="15"/>
      <c r="Z17" s="16"/>
      <c r="AA17" s="144"/>
      <c r="AB17" s="31"/>
      <c r="AC17" s="31"/>
      <c r="AD17" s="145"/>
    </row>
    <row r="18" spans="1:32" ht="13.5" hidden="1" customHeight="1" thickBot="1" x14ac:dyDescent="0.3">
      <c r="A18" s="13"/>
      <c r="B18" s="14"/>
      <c r="C18" s="3"/>
      <c r="D18" s="3"/>
      <c r="E18" s="3"/>
      <c r="F18" s="3"/>
      <c r="G18" s="343"/>
      <c r="H18" s="343"/>
      <c r="I18" s="343"/>
      <c r="J18" s="345"/>
      <c r="K18" s="3"/>
      <c r="L18" s="25"/>
      <c r="M18" s="20"/>
      <c r="N18" s="14"/>
      <c r="O18" s="3"/>
      <c r="P18" s="3"/>
      <c r="Q18" s="3"/>
      <c r="R18" s="25"/>
      <c r="S18" s="13"/>
      <c r="T18" s="88"/>
      <c r="U18" s="15"/>
      <c r="V18" s="16"/>
      <c r="W18" s="89"/>
      <c r="X18" s="17"/>
      <c r="Y18" s="15"/>
      <c r="Z18" s="16"/>
      <c r="AA18" s="144"/>
      <c r="AB18" s="31"/>
      <c r="AC18" s="31"/>
      <c r="AD18" s="145"/>
    </row>
    <row r="19" spans="1:32" s="5" customFormat="1" ht="45" customHeight="1" thickBot="1" x14ac:dyDescent="0.3">
      <c r="A19" s="113" t="s">
        <v>15</v>
      </c>
      <c r="B19" s="114" t="s">
        <v>81</v>
      </c>
      <c r="C19" s="192" t="s">
        <v>270</v>
      </c>
      <c r="D19" s="115" t="s">
        <v>179</v>
      </c>
      <c r="E19" s="115">
        <f>SUM(E20:E24)</f>
        <v>3</v>
      </c>
      <c r="F19" s="115">
        <f>SUM(F20:F24)</f>
        <v>1</v>
      </c>
      <c r="G19" s="115">
        <f>SUM(G20:G24)</f>
        <v>400</v>
      </c>
      <c r="H19" s="115">
        <f t="shared" ref="H19:AD19" si="0">SUM(H20:H24)</f>
        <v>32</v>
      </c>
      <c r="I19" s="115">
        <f t="shared" si="0"/>
        <v>368</v>
      </c>
      <c r="J19" s="115">
        <f t="shared" si="0"/>
        <v>400</v>
      </c>
      <c r="K19" s="115">
        <f t="shared" si="0"/>
        <v>334</v>
      </c>
      <c r="L19" s="115">
        <f t="shared" si="0"/>
        <v>66</v>
      </c>
      <c r="M19" s="115">
        <f t="shared" si="0"/>
        <v>26</v>
      </c>
      <c r="N19" s="115">
        <f t="shared" si="0"/>
        <v>40</v>
      </c>
      <c r="O19" s="115">
        <f t="shared" si="0"/>
        <v>0</v>
      </c>
      <c r="P19" s="115">
        <f t="shared" si="0"/>
        <v>0</v>
      </c>
      <c r="Q19" s="115">
        <f t="shared" si="0"/>
        <v>0</v>
      </c>
      <c r="R19" s="115">
        <f t="shared" si="0"/>
        <v>0</v>
      </c>
      <c r="S19" s="115">
        <f t="shared" si="0"/>
        <v>6</v>
      </c>
      <c r="T19" s="115">
        <f t="shared" si="0"/>
        <v>12</v>
      </c>
      <c r="U19" s="115">
        <f t="shared" si="0"/>
        <v>0</v>
      </c>
      <c r="V19" s="115">
        <f t="shared" si="0"/>
        <v>0</v>
      </c>
      <c r="W19" s="115">
        <f t="shared" si="0"/>
        <v>6</v>
      </c>
      <c r="X19" s="115">
        <f t="shared" si="0"/>
        <v>12</v>
      </c>
      <c r="Y19" s="115">
        <f t="shared" si="0"/>
        <v>1</v>
      </c>
      <c r="Z19" s="115">
        <f t="shared" si="0"/>
        <v>0</v>
      </c>
      <c r="AA19" s="115">
        <f t="shared" si="0"/>
        <v>14</v>
      </c>
      <c r="AB19" s="115">
        <f t="shared" si="0"/>
        <v>16</v>
      </c>
      <c r="AC19" s="115">
        <f t="shared" si="0"/>
        <v>2</v>
      </c>
      <c r="AD19" s="115">
        <f t="shared" si="0"/>
        <v>0</v>
      </c>
      <c r="AE19" s="121"/>
    </row>
    <row r="20" spans="1:32" ht="23.4" customHeight="1" x14ac:dyDescent="0.3">
      <c r="A20" s="148" t="s">
        <v>16</v>
      </c>
      <c r="B20" s="149" t="s">
        <v>54</v>
      </c>
      <c r="C20" s="325" t="s">
        <v>160</v>
      </c>
      <c r="D20" s="150"/>
      <c r="E20" s="157">
        <v>1</v>
      </c>
      <c r="F20" s="157"/>
      <c r="G20" s="356">
        <v>48</v>
      </c>
      <c r="H20" s="346">
        <v>4</v>
      </c>
      <c r="I20" s="347">
        <f>G20-H20</f>
        <v>44</v>
      </c>
      <c r="J20" s="354">
        <f>SUM(K20:L20,P20:R20)</f>
        <v>48</v>
      </c>
      <c r="K20" s="157">
        <f>G20-L20</f>
        <v>38</v>
      </c>
      <c r="L20" s="157">
        <f>SUM(S20:AD20)-U20-V20-Y20-Z20-AC20-AD20</f>
        <v>10</v>
      </c>
      <c r="M20" s="348">
        <f>L20-N20-O20</f>
        <v>6</v>
      </c>
      <c r="N20" s="157">
        <v>4</v>
      </c>
      <c r="O20" s="157"/>
      <c r="P20" s="157"/>
      <c r="Q20" s="157"/>
      <c r="R20" s="158"/>
      <c r="S20" s="257"/>
      <c r="T20" s="258"/>
      <c r="U20" s="259"/>
      <c r="V20" s="265"/>
      <c r="W20" s="269">
        <v>6</v>
      </c>
      <c r="X20" s="259">
        <v>4</v>
      </c>
      <c r="Y20" s="259">
        <v>1</v>
      </c>
      <c r="Z20" s="260"/>
      <c r="AA20" s="165"/>
      <c r="AB20" s="160"/>
      <c r="AC20" s="160"/>
      <c r="AD20" s="161"/>
    </row>
    <row r="21" spans="1:32" ht="22.5" customHeight="1" x14ac:dyDescent="0.3">
      <c r="A21" s="151" t="s">
        <v>17</v>
      </c>
      <c r="B21" s="151" t="s">
        <v>72</v>
      </c>
      <c r="C21" s="325" t="s">
        <v>160</v>
      </c>
      <c r="D21" s="152"/>
      <c r="E21" s="162"/>
      <c r="F21" s="162"/>
      <c r="G21" s="357">
        <v>48</v>
      </c>
      <c r="H21" s="349">
        <v>4</v>
      </c>
      <c r="I21" s="347">
        <f>G21-H21</f>
        <v>44</v>
      </c>
      <c r="J21" s="354">
        <f t="shared" ref="J21:J28" si="1">SUM(K21:L21,P21:R21)</f>
        <v>48</v>
      </c>
      <c r="K21" s="157">
        <f>G21-L21</f>
        <v>38</v>
      </c>
      <c r="L21" s="157">
        <f>SUM(S21:AD21)-U21-V21-Y21-Z21-AC21-AD21</f>
        <v>10</v>
      </c>
      <c r="M21" s="348">
        <f>L21-N21-O21</f>
        <v>6</v>
      </c>
      <c r="N21" s="162">
        <v>4</v>
      </c>
      <c r="O21" s="162"/>
      <c r="P21" s="162"/>
      <c r="Q21" s="162"/>
      <c r="R21" s="163"/>
      <c r="S21" s="164">
        <v>6</v>
      </c>
      <c r="T21" s="162">
        <v>4</v>
      </c>
      <c r="U21" s="160"/>
      <c r="V21" s="166"/>
      <c r="W21" s="159"/>
      <c r="X21" s="160"/>
      <c r="Y21" s="160"/>
      <c r="Z21" s="161"/>
      <c r="AA21" s="165"/>
      <c r="AB21" s="160"/>
      <c r="AC21" s="160"/>
      <c r="AD21" s="161"/>
    </row>
    <row r="22" spans="1:32" ht="33" customHeight="1" x14ac:dyDescent="0.3">
      <c r="A22" s="151" t="s">
        <v>18</v>
      </c>
      <c r="B22" s="153" t="s">
        <v>82</v>
      </c>
      <c r="C22" s="168" t="s">
        <v>160</v>
      </c>
      <c r="D22" s="167"/>
      <c r="E22" s="162">
        <v>1</v>
      </c>
      <c r="F22" s="162">
        <v>1</v>
      </c>
      <c r="G22" s="357">
        <v>134</v>
      </c>
      <c r="H22" s="347">
        <v>16</v>
      </c>
      <c r="I22" s="347">
        <f>G22-H22</f>
        <v>118</v>
      </c>
      <c r="J22" s="354">
        <v>134</v>
      </c>
      <c r="K22" s="157">
        <f>G22-L22</f>
        <v>108</v>
      </c>
      <c r="L22" s="157">
        <f>SUM(S22:AD22)-U22-V22-Y22-Z22-AC22-AD22</f>
        <v>26</v>
      </c>
      <c r="M22" s="348">
        <f>L22-N22-O22</f>
        <v>0</v>
      </c>
      <c r="N22" s="162">
        <v>26</v>
      </c>
      <c r="O22" s="162"/>
      <c r="P22" s="162"/>
      <c r="Q22" s="162"/>
      <c r="R22" s="163"/>
      <c r="S22" s="164"/>
      <c r="T22" s="162">
        <v>8</v>
      </c>
      <c r="U22" s="160"/>
      <c r="V22" s="166"/>
      <c r="W22" s="159"/>
      <c r="X22" s="160">
        <v>8</v>
      </c>
      <c r="Y22" s="160"/>
      <c r="Z22" s="161"/>
      <c r="AA22" s="165"/>
      <c r="AB22" s="160">
        <v>10</v>
      </c>
      <c r="AC22" s="160">
        <v>1</v>
      </c>
      <c r="AD22" s="161"/>
    </row>
    <row r="23" spans="1:32" ht="23.25" customHeight="1" x14ac:dyDescent="0.3">
      <c r="A23" s="148" t="s">
        <v>19</v>
      </c>
      <c r="B23" s="153" t="s">
        <v>14</v>
      </c>
      <c r="C23" s="169" t="s">
        <v>160</v>
      </c>
      <c r="D23" s="167"/>
      <c r="E23" s="162">
        <v>1</v>
      </c>
      <c r="F23" s="162"/>
      <c r="G23" s="357">
        <v>134</v>
      </c>
      <c r="H23" s="347">
        <v>4</v>
      </c>
      <c r="I23" s="347">
        <f>G23-H23</f>
        <v>130</v>
      </c>
      <c r="J23" s="354">
        <f>SUM(K23:L23,P23:R23)</f>
        <v>134</v>
      </c>
      <c r="K23" s="157">
        <f>G23-L23</f>
        <v>124</v>
      </c>
      <c r="L23" s="157">
        <f>SUM(S23:AD23)-U23-V23-Y23-Z23-AC23-AD23</f>
        <v>10</v>
      </c>
      <c r="M23" s="348">
        <f>L23-N23-O23</f>
        <v>8</v>
      </c>
      <c r="N23" s="162">
        <v>2</v>
      </c>
      <c r="O23" s="162"/>
      <c r="P23" s="162"/>
      <c r="Q23" s="162"/>
      <c r="R23" s="163"/>
      <c r="S23" s="164"/>
      <c r="T23" s="162"/>
      <c r="U23" s="160"/>
      <c r="V23" s="166"/>
      <c r="W23" s="159"/>
      <c r="X23" s="160"/>
      <c r="Y23" s="160"/>
      <c r="Z23" s="161"/>
      <c r="AA23" s="165">
        <v>8</v>
      </c>
      <c r="AB23" s="160">
        <v>2</v>
      </c>
      <c r="AC23" s="160">
        <v>1</v>
      </c>
      <c r="AD23" s="161"/>
    </row>
    <row r="24" spans="1:32" ht="25.5" customHeight="1" thickBot="1" x14ac:dyDescent="0.35">
      <c r="A24" s="151" t="s">
        <v>207</v>
      </c>
      <c r="B24" s="153" t="s">
        <v>208</v>
      </c>
      <c r="C24" s="169" t="s">
        <v>160</v>
      </c>
      <c r="D24" s="167"/>
      <c r="E24" s="162"/>
      <c r="F24" s="162"/>
      <c r="G24" s="357">
        <v>36</v>
      </c>
      <c r="H24" s="347">
        <v>4</v>
      </c>
      <c r="I24" s="347">
        <f>G24-H24</f>
        <v>32</v>
      </c>
      <c r="J24" s="354">
        <f t="shared" si="1"/>
        <v>36</v>
      </c>
      <c r="K24" s="157">
        <f>G24-L24</f>
        <v>26</v>
      </c>
      <c r="L24" s="157">
        <f>SUM(S24:AD24)-U24-V24-Y24-Z24-AC24-AD24</f>
        <v>10</v>
      </c>
      <c r="M24" s="348">
        <f>L24-N24-O24</f>
        <v>6</v>
      </c>
      <c r="N24" s="162">
        <v>4</v>
      </c>
      <c r="O24" s="162"/>
      <c r="P24" s="162"/>
      <c r="Q24" s="162"/>
      <c r="R24" s="163"/>
      <c r="S24" s="164"/>
      <c r="T24" s="162"/>
      <c r="U24" s="160"/>
      <c r="V24" s="166"/>
      <c r="W24" s="159"/>
      <c r="X24" s="160"/>
      <c r="Y24" s="160"/>
      <c r="Z24" s="161"/>
      <c r="AA24" s="165">
        <v>6</v>
      </c>
      <c r="AB24" s="160">
        <v>4</v>
      </c>
      <c r="AC24" s="160"/>
      <c r="AD24" s="161"/>
    </row>
    <row r="25" spans="1:32" ht="32.25" customHeight="1" thickBot="1" x14ac:dyDescent="0.3">
      <c r="A25" s="113" t="s">
        <v>20</v>
      </c>
      <c r="B25" s="114" t="s">
        <v>83</v>
      </c>
      <c r="C25" s="192" t="s">
        <v>271</v>
      </c>
      <c r="D25" s="192" t="s">
        <v>179</v>
      </c>
      <c r="E25" s="115">
        <v>1</v>
      </c>
      <c r="F25" s="115">
        <v>1</v>
      </c>
      <c r="G25" s="115">
        <f>SUM(G26:G28)</f>
        <v>136</v>
      </c>
      <c r="H25" s="115">
        <f>SUM(H26:H28)</f>
        <v>10</v>
      </c>
      <c r="I25" s="115">
        <f>SUM(I26:I28)</f>
        <v>122</v>
      </c>
      <c r="J25" s="115">
        <f>SUM(J26:J28)</f>
        <v>136</v>
      </c>
      <c r="K25" s="115">
        <f t="shared" ref="K25:AD25" si="2">SUM(K26:K28)</f>
        <v>98</v>
      </c>
      <c r="L25" s="115">
        <f t="shared" si="2"/>
        <v>38</v>
      </c>
      <c r="M25" s="115">
        <f t="shared" si="2"/>
        <v>16</v>
      </c>
      <c r="N25" s="115">
        <f t="shared" si="2"/>
        <v>22</v>
      </c>
      <c r="O25" s="115">
        <f t="shared" si="2"/>
        <v>0</v>
      </c>
      <c r="P25" s="115">
        <f t="shared" si="2"/>
        <v>0</v>
      </c>
      <c r="Q25" s="115">
        <f t="shared" si="2"/>
        <v>0</v>
      </c>
      <c r="R25" s="256">
        <f t="shared" si="2"/>
        <v>0</v>
      </c>
      <c r="S25" s="261">
        <f t="shared" si="2"/>
        <v>12</v>
      </c>
      <c r="T25" s="112">
        <f t="shared" si="2"/>
        <v>12</v>
      </c>
      <c r="U25" s="112">
        <f t="shared" si="2"/>
        <v>1</v>
      </c>
      <c r="V25" s="266">
        <f t="shared" si="2"/>
        <v>0</v>
      </c>
      <c r="W25" s="261">
        <f t="shared" si="2"/>
        <v>4</v>
      </c>
      <c r="X25" s="112">
        <f t="shared" si="2"/>
        <v>6</v>
      </c>
      <c r="Y25" s="112">
        <f t="shared" si="2"/>
        <v>0</v>
      </c>
      <c r="Z25" s="262">
        <f t="shared" si="2"/>
        <v>0</v>
      </c>
      <c r="AA25" s="205">
        <f t="shared" si="2"/>
        <v>0</v>
      </c>
      <c r="AB25" s="115">
        <f t="shared" si="2"/>
        <v>0</v>
      </c>
      <c r="AC25" s="115">
        <f t="shared" si="2"/>
        <v>0</v>
      </c>
      <c r="AD25" s="115">
        <f t="shared" si="2"/>
        <v>0</v>
      </c>
      <c r="AF25" s="1" t="e">
        <f>#REF!-324</f>
        <v>#REF!</v>
      </c>
    </row>
    <row r="26" spans="1:32" ht="24.75" customHeight="1" thickBot="1" x14ac:dyDescent="0.3">
      <c r="A26" s="38" t="s">
        <v>21</v>
      </c>
      <c r="B26" s="39" t="s">
        <v>112</v>
      </c>
      <c r="C26" s="170" t="s">
        <v>160</v>
      </c>
      <c r="D26" s="171"/>
      <c r="E26" s="228">
        <v>1</v>
      </c>
      <c r="F26" s="228">
        <v>1</v>
      </c>
      <c r="G26" s="358">
        <v>64</v>
      </c>
      <c r="H26" s="350">
        <v>6</v>
      </c>
      <c r="I26" s="229">
        <f>G26-H26</f>
        <v>58</v>
      </c>
      <c r="J26" s="360">
        <f>SUM(K26:L26,P26:R26)</f>
        <v>64</v>
      </c>
      <c r="K26" s="174">
        <f>G26-L26</f>
        <v>50</v>
      </c>
      <c r="L26" s="173">
        <f>SUM(S26:AD26)-U26-V26-Y26-Z26-AC26-AD26</f>
        <v>14</v>
      </c>
      <c r="M26" s="355">
        <f>L26-N26</f>
        <v>6</v>
      </c>
      <c r="N26" s="170">
        <v>8</v>
      </c>
      <c r="O26" s="170"/>
      <c r="P26" s="170"/>
      <c r="Q26" s="170"/>
      <c r="R26" s="175"/>
      <c r="S26" s="181">
        <v>6</v>
      </c>
      <c r="T26" s="179">
        <v>8</v>
      </c>
      <c r="U26" s="206">
        <v>1</v>
      </c>
      <c r="V26" s="183"/>
      <c r="W26" s="176"/>
      <c r="X26" s="177"/>
      <c r="Y26" s="177"/>
      <c r="Z26" s="178"/>
      <c r="AA26" s="184"/>
      <c r="AB26" s="177"/>
      <c r="AC26" s="177"/>
      <c r="AD26" s="178"/>
    </row>
    <row r="27" spans="1:32" ht="33.75" customHeight="1" thickBot="1" x14ac:dyDescent="0.3">
      <c r="A27" s="38" t="s">
        <v>22</v>
      </c>
      <c r="B27" s="23" t="s">
        <v>116</v>
      </c>
      <c r="C27" s="179" t="s">
        <v>160</v>
      </c>
      <c r="D27" s="179"/>
      <c r="E27" s="228"/>
      <c r="F27" s="171"/>
      <c r="G27" s="358">
        <v>36</v>
      </c>
      <c r="H27" s="352" t="s">
        <v>260</v>
      </c>
      <c r="I27" s="229">
        <v>32</v>
      </c>
      <c r="J27" s="360">
        <f t="shared" si="1"/>
        <v>36</v>
      </c>
      <c r="K27" s="174">
        <f>G27-L27</f>
        <v>26</v>
      </c>
      <c r="L27" s="173">
        <v>10</v>
      </c>
      <c r="M27" s="355">
        <v>4</v>
      </c>
      <c r="N27" s="179">
        <v>6</v>
      </c>
      <c r="O27" s="179"/>
      <c r="P27" s="179"/>
      <c r="Q27" s="170"/>
      <c r="R27" s="175"/>
      <c r="S27" s="181"/>
      <c r="T27" s="179"/>
      <c r="U27" s="206"/>
      <c r="V27" s="183"/>
      <c r="W27" s="181">
        <v>4</v>
      </c>
      <c r="X27" s="179">
        <v>6</v>
      </c>
      <c r="Y27" s="206"/>
      <c r="Z27" s="178"/>
      <c r="AA27" s="267"/>
      <c r="AB27" s="185"/>
      <c r="AC27" s="185"/>
      <c r="AD27" s="186"/>
    </row>
    <row r="28" spans="1:32" ht="33" customHeight="1" thickBot="1" x14ac:dyDescent="0.3">
      <c r="A28" s="22" t="s">
        <v>213</v>
      </c>
      <c r="B28" s="23" t="s">
        <v>59</v>
      </c>
      <c r="C28" s="187" t="s">
        <v>245</v>
      </c>
      <c r="D28" s="179"/>
      <c r="E28" s="228"/>
      <c r="F28" s="177"/>
      <c r="G28" s="359">
        <v>36</v>
      </c>
      <c r="H28" s="353">
        <v>4</v>
      </c>
      <c r="I28" s="229">
        <f>G28-H28</f>
        <v>32</v>
      </c>
      <c r="J28" s="360">
        <f t="shared" si="1"/>
        <v>36</v>
      </c>
      <c r="K28" s="174">
        <f>G28-L28</f>
        <v>22</v>
      </c>
      <c r="L28" s="173">
        <v>14</v>
      </c>
      <c r="M28" s="355">
        <v>6</v>
      </c>
      <c r="N28" s="179">
        <v>8</v>
      </c>
      <c r="O28" s="179"/>
      <c r="P28" s="179"/>
      <c r="Q28" s="179"/>
      <c r="R28" s="188"/>
      <c r="S28" s="263">
        <v>6</v>
      </c>
      <c r="T28" s="264">
        <v>4</v>
      </c>
      <c r="U28" s="208"/>
      <c r="V28" s="211"/>
      <c r="W28" s="189"/>
      <c r="X28" s="190"/>
      <c r="Y28" s="190"/>
      <c r="Z28" s="191"/>
      <c r="AA28" s="268"/>
      <c r="AB28" s="190"/>
      <c r="AC28" s="190"/>
      <c r="AD28" s="191"/>
    </row>
    <row r="29" spans="1:32" ht="39.75" customHeight="1" x14ac:dyDescent="0.3">
      <c r="R29" s="122"/>
      <c r="S29" s="122"/>
      <c r="T29" s="122"/>
      <c r="U29" s="123"/>
      <c r="V29" s="123"/>
      <c r="W29" s="123"/>
      <c r="X29" s="123"/>
      <c r="Y29" s="123"/>
      <c r="Z29" s="123"/>
    </row>
    <row r="30" spans="1:32" ht="18" hidden="1" customHeight="1" thickBot="1" x14ac:dyDescent="0.35">
      <c r="B30" s="23"/>
      <c r="R30" s="122"/>
      <c r="S30" s="122"/>
      <c r="T30" s="122"/>
      <c r="U30" s="123"/>
      <c r="V30" s="123"/>
      <c r="W30" s="123"/>
      <c r="X30" s="123"/>
      <c r="Y30" s="123"/>
      <c r="Z30" s="123"/>
    </row>
    <row r="31" spans="1:32" ht="35.25" customHeight="1" x14ac:dyDescent="0.3">
      <c r="R31" s="122"/>
      <c r="S31" s="122"/>
      <c r="T31" s="122"/>
      <c r="U31" s="123"/>
      <c r="V31" s="123"/>
      <c r="W31" s="123"/>
      <c r="X31" s="123"/>
      <c r="Y31" s="123"/>
      <c r="Z31" s="123"/>
    </row>
    <row r="32" spans="1:32" ht="37.5" customHeight="1" x14ac:dyDescent="0.25"/>
    <row r="33" ht="18" customHeight="1" x14ac:dyDescent="0.25"/>
  </sheetData>
  <mergeCells count="42">
    <mergeCell ref="A4:A12"/>
    <mergeCell ref="B4:B12"/>
    <mergeCell ref="C4:D9"/>
    <mergeCell ref="J4:J12"/>
    <mergeCell ref="K4:R5"/>
    <mergeCell ref="K6:K12"/>
    <mergeCell ref="L8:L12"/>
    <mergeCell ref="M8:O8"/>
    <mergeCell ref="N9:N12"/>
    <mergeCell ref="H4:I5"/>
    <mergeCell ref="I6:I7"/>
    <mergeCell ref="O9:O12"/>
    <mergeCell ref="L6:R6"/>
    <mergeCell ref="L7:O7"/>
    <mergeCell ref="C10:C12"/>
    <mergeCell ref="D10:D12"/>
    <mergeCell ref="P7:P12"/>
    <mergeCell ref="Q7:Q12"/>
    <mergeCell ref="R7:R12"/>
    <mergeCell ref="E4:F9"/>
    <mergeCell ref="E10:E12"/>
    <mergeCell ref="F10:F12"/>
    <mergeCell ref="G4:G12"/>
    <mergeCell ref="H6:H12"/>
    <mergeCell ref="I8:I12"/>
    <mergeCell ref="M9:M12"/>
    <mergeCell ref="S4:AD6"/>
    <mergeCell ref="AA8:AA12"/>
    <mergeCell ref="AB8:AB12"/>
    <mergeCell ref="AC8:AC12"/>
    <mergeCell ref="AD8:AD12"/>
    <mergeCell ref="S7:V7"/>
    <mergeCell ref="W7:Z7"/>
    <mergeCell ref="AA7:AD7"/>
    <mergeCell ref="X8:X12"/>
    <mergeCell ref="Y8:Y12"/>
    <mergeCell ref="Z8:Z12"/>
    <mergeCell ref="W8:W12"/>
    <mergeCell ref="S8:S12"/>
    <mergeCell ref="T8:T12"/>
    <mergeCell ref="U8:U12"/>
    <mergeCell ref="V8:V12"/>
  </mergeCells>
  <conditionalFormatting sqref="L26:M28 L20:M24">
    <cfRule type="expression" dxfId="37" priority="84" stopIfTrue="1">
      <formula>#REF!+#REF!+M20+N20&lt;&gt;L20</formula>
    </cfRule>
  </conditionalFormatting>
  <conditionalFormatting sqref="L26:M28">
    <cfRule type="expression" dxfId="36" priority="83" stopIfTrue="1">
      <formula>L26&lt;&gt;#REF!+M26+N26</formula>
    </cfRule>
  </conditionalFormatting>
  <conditionalFormatting sqref="L26:M28 L20:M24">
    <cfRule type="expression" dxfId="35" priority="82" stopIfTrue="1">
      <formula>L20&lt;&gt;#REF!+#REF!+M20</formula>
    </cfRule>
  </conditionalFormatting>
  <conditionalFormatting sqref="L26:M28 L20:M24">
    <cfRule type="expression" dxfId="34" priority="81" stopIfTrue="1">
      <formula>#REF!+#REF!+M20+N20&lt;&gt;L20</formula>
    </cfRule>
  </conditionalFormatting>
  <conditionalFormatting sqref="L26:M28">
    <cfRule type="expression" dxfId="33" priority="80" stopIfTrue="1">
      <formula>L26&lt;&gt;#REF!+#REF!+M26</formula>
    </cfRule>
  </conditionalFormatting>
  <pageMargins left="0.39370078740157483" right="0.23622047244094491" top="0.39370078740157483" bottom="0.27559055118110237" header="0.31496062992125984" footer="0.31496062992125984"/>
  <pageSetup paperSize="9" scale="50" orientation="landscape" r:id="rId1"/>
  <ignoredErrors>
    <ignoredError sqref="J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="60" zoomScaleNormal="70" workbookViewId="0">
      <pane ySplit="12" topLeftCell="A13" activePane="bottomLeft" state="frozen"/>
      <selection pane="bottomLeft" activeCell="F19" sqref="F19"/>
    </sheetView>
  </sheetViews>
  <sheetFormatPr defaultColWidth="9.109375" defaultRowHeight="13.2" x14ac:dyDescent="0.25"/>
  <cols>
    <col min="1" max="1" width="10.88671875" style="1" customWidth="1"/>
    <col min="2" max="2" width="36" style="1" customWidth="1"/>
    <col min="3" max="3" width="7.109375" style="1" customWidth="1"/>
    <col min="4" max="4" width="6" style="1" customWidth="1"/>
    <col min="5" max="5" width="5" style="1" customWidth="1"/>
    <col min="6" max="6" width="6.109375" style="1" customWidth="1"/>
    <col min="7" max="7" width="6.109375" style="270" customWidth="1"/>
    <col min="8" max="8" width="8.5546875" style="270" customWidth="1"/>
    <col min="9" max="9" width="7" style="270" customWidth="1"/>
    <col min="10" max="10" width="7.33203125" style="270" customWidth="1"/>
    <col min="11" max="11" width="6.44140625" style="270" customWidth="1"/>
    <col min="12" max="12" width="6.5546875" style="270" customWidth="1"/>
    <col min="13" max="13" width="6.6640625" style="270" customWidth="1"/>
    <col min="14" max="16" width="6.6640625" style="1" customWidth="1"/>
    <col min="17" max="17" width="6.33203125" style="1" customWidth="1"/>
    <col min="18" max="18" width="6.6640625" style="1" customWidth="1"/>
    <col min="19" max="19" width="6.44140625" style="1" customWidth="1"/>
    <col min="20" max="20" width="6.109375" style="1" customWidth="1"/>
    <col min="21" max="21" width="6.109375" style="4" customWidth="1"/>
    <col min="22" max="22" width="6.33203125" style="4" customWidth="1"/>
    <col min="23" max="24" width="6.6640625" style="4" customWidth="1"/>
    <col min="25" max="25" width="7.109375" style="4" customWidth="1"/>
    <col min="26" max="26" width="7.5546875" style="4" customWidth="1"/>
    <col min="27" max="27" width="6.5546875" style="1" customWidth="1"/>
    <col min="28" max="28" width="7.33203125" style="1" customWidth="1"/>
    <col min="29" max="29" width="6.88671875" style="1" customWidth="1"/>
    <col min="30" max="30" width="7.109375" style="1" customWidth="1"/>
    <col min="31" max="16384" width="9.109375" style="1"/>
  </cols>
  <sheetData>
    <row r="1" spans="1:30" ht="16.5" customHeight="1" x14ac:dyDescent="0.25">
      <c r="A1" s="6" t="s">
        <v>251</v>
      </c>
      <c r="B1" s="7"/>
      <c r="C1" s="7"/>
      <c r="D1" s="7"/>
      <c r="E1" s="7"/>
      <c r="F1" s="7"/>
      <c r="G1" s="339"/>
      <c r="H1" s="339"/>
      <c r="I1" s="339"/>
      <c r="J1" s="339"/>
      <c r="K1" s="339"/>
      <c r="L1" s="339"/>
      <c r="M1" s="339"/>
      <c r="N1" s="7"/>
      <c r="O1" s="7"/>
      <c r="P1" s="7"/>
      <c r="Q1" s="7"/>
      <c r="R1" s="7"/>
      <c r="S1" s="7"/>
      <c r="T1" s="7"/>
      <c r="U1" s="9"/>
      <c r="V1" s="9"/>
      <c r="W1" s="9"/>
      <c r="X1" s="9"/>
      <c r="Y1" s="9"/>
      <c r="Z1" s="18"/>
    </row>
    <row r="2" spans="1:30" ht="15.75" customHeight="1" x14ac:dyDescent="0.25">
      <c r="A2" s="450" t="s">
        <v>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2"/>
    </row>
    <row r="3" spans="1:30" ht="15" customHeight="1" thickBot="1" x14ac:dyDescent="0.3">
      <c r="A3" s="136"/>
      <c r="B3" s="137"/>
      <c r="C3" s="137"/>
      <c r="D3" s="137"/>
      <c r="E3" s="137"/>
      <c r="F3" s="137"/>
      <c r="G3" s="340"/>
      <c r="H3" s="340"/>
      <c r="I3" s="340"/>
      <c r="J3" s="340"/>
      <c r="K3" s="340"/>
      <c r="L3" s="340"/>
      <c r="M3" s="340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8"/>
    </row>
    <row r="4" spans="1:30" ht="15" customHeight="1" thickBot="1" x14ac:dyDescent="0.3">
      <c r="A4" s="453" t="s">
        <v>0</v>
      </c>
      <c r="B4" s="454" t="s">
        <v>11</v>
      </c>
      <c r="C4" s="550" t="s">
        <v>12</v>
      </c>
      <c r="D4" s="551"/>
      <c r="E4" s="532" t="s">
        <v>203</v>
      </c>
      <c r="F4" s="533"/>
      <c r="G4" s="540" t="s">
        <v>247</v>
      </c>
      <c r="H4" s="556" t="s">
        <v>205</v>
      </c>
      <c r="I4" s="557"/>
      <c r="J4" s="584" t="s">
        <v>248</v>
      </c>
      <c r="K4" s="462" t="s">
        <v>206</v>
      </c>
      <c r="L4" s="462"/>
      <c r="M4" s="462"/>
      <c r="N4" s="462"/>
      <c r="O4" s="462"/>
      <c r="P4" s="462"/>
      <c r="Q4" s="462"/>
      <c r="R4" s="462"/>
      <c r="S4" s="464" t="s">
        <v>111</v>
      </c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6"/>
    </row>
    <row r="5" spans="1:30" ht="63" customHeight="1" thickBot="1" x14ac:dyDescent="0.3">
      <c r="A5" s="453"/>
      <c r="B5" s="455"/>
      <c r="C5" s="552"/>
      <c r="D5" s="553"/>
      <c r="E5" s="534"/>
      <c r="F5" s="535"/>
      <c r="G5" s="541"/>
      <c r="H5" s="558"/>
      <c r="I5" s="583"/>
      <c r="J5" s="542"/>
      <c r="K5" s="463"/>
      <c r="L5" s="463"/>
      <c r="M5" s="463"/>
      <c r="N5" s="463"/>
      <c r="O5" s="463"/>
      <c r="P5" s="463"/>
      <c r="Q5" s="463"/>
      <c r="R5" s="463"/>
      <c r="S5" s="467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</row>
    <row r="6" spans="1:30" ht="15" customHeight="1" thickBot="1" x14ac:dyDescent="0.3">
      <c r="A6" s="453"/>
      <c r="B6" s="455"/>
      <c r="C6" s="552"/>
      <c r="D6" s="553"/>
      <c r="E6" s="534"/>
      <c r="F6" s="535"/>
      <c r="G6" s="541"/>
      <c r="H6" s="567" t="s">
        <v>102</v>
      </c>
      <c r="I6" s="361" t="s">
        <v>103</v>
      </c>
      <c r="J6" s="542"/>
      <c r="K6" s="567" t="s">
        <v>102</v>
      </c>
      <c r="L6" s="476" t="s">
        <v>103</v>
      </c>
      <c r="M6" s="477"/>
      <c r="N6" s="477"/>
      <c r="O6" s="477"/>
      <c r="P6" s="477"/>
      <c r="Q6" s="477"/>
      <c r="R6" s="477"/>
      <c r="S6" s="467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9"/>
    </row>
    <row r="7" spans="1:30" ht="15" customHeight="1" thickBot="1" x14ac:dyDescent="0.3">
      <c r="A7" s="453"/>
      <c r="B7" s="455"/>
      <c r="C7" s="552"/>
      <c r="D7" s="553"/>
      <c r="E7" s="534"/>
      <c r="F7" s="535"/>
      <c r="G7" s="541"/>
      <c r="H7" s="546"/>
      <c r="I7" s="362" t="s">
        <v>106</v>
      </c>
      <c r="J7" s="542"/>
      <c r="K7" s="546"/>
      <c r="L7" s="478" t="s">
        <v>106</v>
      </c>
      <c r="M7" s="479"/>
      <c r="N7" s="479"/>
      <c r="O7" s="480"/>
      <c r="P7" s="502" t="s">
        <v>104</v>
      </c>
      <c r="Q7" s="504" t="s">
        <v>105</v>
      </c>
      <c r="R7" s="504" t="s">
        <v>4</v>
      </c>
      <c r="S7" s="574" t="s">
        <v>7</v>
      </c>
      <c r="T7" s="575"/>
      <c r="U7" s="575"/>
      <c r="V7" s="576"/>
      <c r="W7" s="577" t="s">
        <v>8</v>
      </c>
      <c r="X7" s="578"/>
      <c r="Y7" s="578"/>
      <c r="Z7" s="578"/>
      <c r="AA7" s="514" t="s">
        <v>9</v>
      </c>
      <c r="AB7" s="515"/>
      <c r="AC7" s="515"/>
      <c r="AD7" s="516"/>
    </row>
    <row r="8" spans="1:30" ht="28.5" customHeight="1" thickBot="1" x14ac:dyDescent="0.3">
      <c r="A8" s="453"/>
      <c r="B8" s="455"/>
      <c r="C8" s="552"/>
      <c r="D8" s="553"/>
      <c r="E8" s="534"/>
      <c r="F8" s="535"/>
      <c r="G8" s="541"/>
      <c r="H8" s="546"/>
      <c r="I8" s="548" t="s">
        <v>107</v>
      </c>
      <c r="J8" s="542"/>
      <c r="K8" s="546"/>
      <c r="L8" s="568" t="s">
        <v>107</v>
      </c>
      <c r="M8" s="486" t="s">
        <v>108</v>
      </c>
      <c r="N8" s="486"/>
      <c r="O8" s="486"/>
      <c r="P8" s="503"/>
      <c r="Q8" s="505"/>
      <c r="R8" s="572"/>
      <c r="S8" s="581" t="s">
        <v>209</v>
      </c>
      <c r="T8" s="571" t="s">
        <v>210</v>
      </c>
      <c r="U8" s="571" t="s">
        <v>211</v>
      </c>
      <c r="V8" s="579" t="s">
        <v>212</v>
      </c>
      <c r="W8" s="581" t="s">
        <v>209</v>
      </c>
      <c r="X8" s="571" t="s">
        <v>210</v>
      </c>
      <c r="Y8" s="571" t="s">
        <v>211</v>
      </c>
      <c r="Z8" s="585" t="s">
        <v>212</v>
      </c>
      <c r="AA8" s="582" t="s">
        <v>209</v>
      </c>
      <c r="AB8" s="510" t="s">
        <v>210</v>
      </c>
      <c r="AC8" s="510" t="s">
        <v>211</v>
      </c>
      <c r="AD8" s="511" t="s">
        <v>212</v>
      </c>
    </row>
    <row r="9" spans="1:30" ht="15" customHeight="1" thickBot="1" x14ac:dyDescent="0.3">
      <c r="A9" s="453"/>
      <c r="B9" s="455"/>
      <c r="C9" s="554"/>
      <c r="D9" s="555"/>
      <c r="E9" s="536"/>
      <c r="F9" s="537"/>
      <c r="G9" s="541"/>
      <c r="H9" s="546"/>
      <c r="I9" s="548"/>
      <c r="J9" s="542"/>
      <c r="K9" s="546"/>
      <c r="L9" s="569"/>
      <c r="M9" s="564" t="s">
        <v>109</v>
      </c>
      <c r="N9" s="499" t="s">
        <v>55</v>
      </c>
      <c r="O9" s="499" t="s">
        <v>110</v>
      </c>
      <c r="P9" s="484"/>
      <c r="Q9" s="505"/>
      <c r="R9" s="572"/>
      <c r="S9" s="509"/>
      <c r="T9" s="510"/>
      <c r="U9" s="510"/>
      <c r="V9" s="580"/>
      <c r="W9" s="509"/>
      <c r="X9" s="510"/>
      <c r="Y9" s="510"/>
      <c r="Z9" s="511"/>
      <c r="AA9" s="582"/>
      <c r="AB9" s="510"/>
      <c r="AC9" s="510"/>
      <c r="AD9" s="511"/>
    </row>
    <row r="10" spans="1:30" ht="17.25" customHeight="1" thickBot="1" x14ac:dyDescent="0.3">
      <c r="A10" s="453"/>
      <c r="B10" s="455"/>
      <c r="C10" s="562" t="s">
        <v>98</v>
      </c>
      <c r="D10" s="563" t="s">
        <v>99</v>
      </c>
      <c r="E10" s="538" t="s">
        <v>6</v>
      </c>
      <c r="F10" s="538" t="s">
        <v>204</v>
      </c>
      <c r="G10" s="542"/>
      <c r="H10" s="546"/>
      <c r="I10" s="548"/>
      <c r="J10" s="542"/>
      <c r="K10" s="546"/>
      <c r="L10" s="569"/>
      <c r="M10" s="565"/>
      <c r="N10" s="500"/>
      <c r="O10" s="500"/>
      <c r="P10" s="484"/>
      <c r="Q10" s="505"/>
      <c r="R10" s="572"/>
      <c r="S10" s="509"/>
      <c r="T10" s="510"/>
      <c r="U10" s="510"/>
      <c r="V10" s="580"/>
      <c r="W10" s="509"/>
      <c r="X10" s="510"/>
      <c r="Y10" s="510"/>
      <c r="Z10" s="511"/>
      <c r="AA10" s="582"/>
      <c r="AB10" s="510"/>
      <c r="AC10" s="510"/>
      <c r="AD10" s="511"/>
    </row>
    <row r="11" spans="1:30" ht="15.75" customHeight="1" thickBot="1" x14ac:dyDescent="0.3">
      <c r="A11" s="453"/>
      <c r="B11" s="455"/>
      <c r="C11" s="501"/>
      <c r="D11" s="458"/>
      <c r="E11" s="538"/>
      <c r="F11" s="538"/>
      <c r="G11" s="542"/>
      <c r="H11" s="546"/>
      <c r="I11" s="548"/>
      <c r="J11" s="542"/>
      <c r="K11" s="546"/>
      <c r="L11" s="569"/>
      <c r="M11" s="565"/>
      <c r="N11" s="500"/>
      <c r="O11" s="500"/>
      <c r="P11" s="484"/>
      <c r="Q11" s="505"/>
      <c r="R11" s="572"/>
      <c r="S11" s="509"/>
      <c r="T11" s="510"/>
      <c r="U11" s="510"/>
      <c r="V11" s="580"/>
      <c r="W11" s="509"/>
      <c r="X11" s="510"/>
      <c r="Y11" s="510"/>
      <c r="Z11" s="511"/>
      <c r="AA11" s="582"/>
      <c r="AB11" s="510"/>
      <c r="AC11" s="510"/>
      <c r="AD11" s="511"/>
    </row>
    <row r="12" spans="1:30" ht="79.5" customHeight="1" thickBot="1" x14ac:dyDescent="0.3">
      <c r="A12" s="453"/>
      <c r="B12" s="456"/>
      <c r="C12" s="501"/>
      <c r="D12" s="458"/>
      <c r="E12" s="539"/>
      <c r="F12" s="539"/>
      <c r="G12" s="543"/>
      <c r="H12" s="547"/>
      <c r="I12" s="549"/>
      <c r="J12" s="543"/>
      <c r="K12" s="547"/>
      <c r="L12" s="570"/>
      <c r="M12" s="566"/>
      <c r="N12" s="500"/>
      <c r="O12" s="500"/>
      <c r="P12" s="485"/>
      <c r="Q12" s="506"/>
      <c r="R12" s="573"/>
      <c r="S12" s="509"/>
      <c r="T12" s="510"/>
      <c r="U12" s="510"/>
      <c r="V12" s="580"/>
      <c r="W12" s="509"/>
      <c r="X12" s="510"/>
      <c r="Y12" s="510"/>
      <c r="Z12" s="511"/>
      <c r="AA12" s="582"/>
      <c r="AB12" s="510"/>
      <c r="AC12" s="510"/>
      <c r="AD12" s="511"/>
    </row>
    <row r="13" spans="1:30" s="4" customFormat="1" ht="18" customHeight="1" thickBot="1" x14ac:dyDescent="0.3">
      <c r="A13" s="11">
        <v>1</v>
      </c>
      <c r="B13" s="12">
        <v>2</v>
      </c>
      <c r="C13" s="11">
        <v>3</v>
      </c>
      <c r="D13" s="12">
        <v>4</v>
      </c>
      <c r="E13" s="11">
        <v>5</v>
      </c>
      <c r="F13" s="12">
        <v>6</v>
      </c>
      <c r="G13" s="11">
        <v>7</v>
      </c>
      <c r="H13" s="12">
        <v>8</v>
      </c>
      <c r="I13" s="11">
        <v>9</v>
      </c>
      <c r="J13" s="12">
        <v>10</v>
      </c>
      <c r="K13" s="11">
        <v>11</v>
      </c>
      <c r="L13" s="12">
        <v>12</v>
      </c>
      <c r="M13" s="11">
        <v>13</v>
      </c>
      <c r="N13" s="12">
        <v>14</v>
      </c>
      <c r="O13" s="11">
        <v>15</v>
      </c>
      <c r="P13" s="12">
        <v>16</v>
      </c>
      <c r="Q13" s="11">
        <v>17</v>
      </c>
      <c r="R13" s="12">
        <v>18</v>
      </c>
      <c r="S13" s="11">
        <v>19</v>
      </c>
      <c r="T13" s="12">
        <v>20</v>
      </c>
      <c r="U13" s="11">
        <v>21</v>
      </c>
      <c r="V13" s="12">
        <v>22</v>
      </c>
      <c r="W13" s="11">
        <v>23</v>
      </c>
      <c r="X13" s="12">
        <v>24</v>
      </c>
      <c r="Y13" s="11">
        <v>25</v>
      </c>
      <c r="Z13" s="12">
        <v>26</v>
      </c>
      <c r="AA13" s="11">
        <v>27</v>
      </c>
      <c r="AB13" s="12">
        <v>28</v>
      </c>
      <c r="AC13" s="11">
        <v>29</v>
      </c>
      <c r="AD13" s="12">
        <v>30</v>
      </c>
    </row>
    <row r="14" spans="1:30" ht="13.5" hidden="1" customHeight="1" thickBot="1" x14ac:dyDescent="0.3">
      <c r="A14" s="13"/>
      <c r="B14" s="14"/>
      <c r="C14" s="3"/>
      <c r="D14" s="3"/>
      <c r="E14" s="3"/>
      <c r="F14" s="3"/>
      <c r="G14" s="343"/>
      <c r="H14" s="343"/>
      <c r="I14" s="343"/>
      <c r="J14" s="344"/>
      <c r="K14" s="343"/>
      <c r="L14" s="363"/>
      <c r="M14" s="364"/>
      <c r="N14" s="14"/>
      <c r="O14" s="3"/>
      <c r="P14" s="3"/>
      <c r="Q14" s="3"/>
      <c r="R14" s="25"/>
      <c r="S14" s="144"/>
      <c r="T14" s="31"/>
      <c r="U14" s="155"/>
      <c r="V14" s="210"/>
      <c r="W14" s="154"/>
      <c r="X14" s="155"/>
      <c r="Y14" s="155"/>
      <c r="Z14" s="156"/>
      <c r="AA14" s="212"/>
      <c r="AB14" s="143"/>
      <c r="AC14" s="143"/>
      <c r="AD14" s="147"/>
    </row>
    <row r="15" spans="1:30" ht="13.5" hidden="1" customHeight="1" thickBot="1" x14ac:dyDescent="0.3">
      <c r="A15" s="13"/>
      <c r="B15" s="14"/>
      <c r="C15" s="3"/>
      <c r="D15" s="3"/>
      <c r="E15" s="3"/>
      <c r="F15" s="3"/>
      <c r="G15" s="343"/>
      <c r="H15" s="343"/>
      <c r="I15" s="343"/>
      <c r="J15" s="344"/>
      <c r="K15" s="343"/>
      <c r="L15" s="363"/>
      <c r="M15" s="364"/>
      <c r="N15" s="14"/>
      <c r="O15" s="3"/>
      <c r="P15" s="3"/>
      <c r="Q15" s="3"/>
      <c r="R15" s="25"/>
      <c r="S15" s="144"/>
      <c r="T15" s="31"/>
      <c r="U15" s="155"/>
      <c r="V15" s="210"/>
      <c r="W15" s="154"/>
      <c r="X15" s="155"/>
      <c r="Y15" s="155"/>
      <c r="Z15" s="156"/>
      <c r="AA15" s="212"/>
      <c r="AB15" s="143"/>
      <c r="AC15" s="143"/>
      <c r="AD15" s="147"/>
    </row>
    <row r="16" spans="1:30" ht="13.5" hidden="1" customHeight="1" thickBot="1" x14ac:dyDescent="0.3">
      <c r="A16" s="13"/>
      <c r="B16" s="14"/>
      <c r="C16" s="3"/>
      <c r="D16" s="3"/>
      <c r="E16" s="3"/>
      <c r="F16" s="3"/>
      <c r="G16" s="343"/>
      <c r="H16" s="343"/>
      <c r="I16" s="343"/>
      <c r="J16" s="344"/>
      <c r="K16" s="343"/>
      <c r="L16" s="363"/>
      <c r="M16" s="364"/>
      <c r="N16" s="14"/>
      <c r="O16" s="3"/>
      <c r="P16" s="3"/>
      <c r="Q16" s="3"/>
      <c r="R16" s="25"/>
      <c r="S16" s="144"/>
      <c r="T16" s="31"/>
      <c r="U16" s="155"/>
      <c r="V16" s="210"/>
      <c r="W16" s="154"/>
      <c r="X16" s="155"/>
      <c r="Y16" s="155"/>
      <c r="Z16" s="156"/>
      <c r="AA16" s="50"/>
      <c r="AB16" s="31"/>
      <c r="AC16" s="31"/>
      <c r="AD16" s="145"/>
    </row>
    <row r="17" spans="1:32" ht="13.5" hidden="1" customHeight="1" thickBot="1" x14ac:dyDescent="0.3">
      <c r="A17" s="13"/>
      <c r="B17" s="14"/>
      <c r="C17" s="3"/>
      <c r="D17" s="3"/>
      <c r="E17" s="3"/>
      <c r="F17" s="3"/>
      <c r="G17" s="343"/>
      <c r="H17" s="343"/>
      <c r="I17" s="343"/>
      <c r="J17" s="344"/>
      <c r="K17" s="343"/>
      <c r="L17" s="363"/>
      <c r="M17" s="364"/>
      <c r="N17" s="14"/>
      <c r="O17" s="3"/>
      <c r="P17" s="3"/>
      <c r="Q17" s="3"/>
      <c r="R17" s="25"/>
      <c r="S17" s="144"/>
      <c r="T17" s="31"/>
      <c r="U17" s="155"/>
      <c r="V17" s="210"/>
      <c r="W17" s="154"/>
      <c r="X17" s="155"/>
      <c r="Y17" s="155"/>
      <c r="Z17" s="156"/>
      <c r="AA17" s="50"/>
      <c r="AB17" s="31"/>
      <c r="AC17" s="31"/>
      <c r="AD17" s="145"/>
    </row>
    <row r="18" spans="1:32" ht="13.5" hidden="1" customHeight="1" thickBot="1" x14ac:dyDescent="0.3">
      <c r="A18" s="13"/>
      <c r="B18" s="14"/>
      <c r="C18" s="3"/>
      <c r="D18" s="3"/>
      <c r="E18" s="3"/>
      <c r="F18" s="3"/>
      <c r="G18" s="343"/>
      <c r="H18" s="343"/>
      <c r="I18" s="343"/>
      <c r="J18" s="345"/>
      <c r="K18" s="343"/>
      <c r="L18" s="363"/>
      <c r="M18" s="364"/>
      <c r="N18" s="14"/>
      <c r="O18" s="3"/>
      <c r="P18" s="3"/>
      <c r="Q18" s="3"/>
      <c r="R18" s="25"/>
      <c r="S18" s="144"/>
      <c r="T18" s="31"/>
      <c r="U18" s="155"/>
      <c r="V18" s="210"/>
      <c r="W18" s="154"/>
      <c r="X18" s="155"/>
      <c r="Y18" s="155"/>
      <c r="Z18" s="156"/>
      <c r="AA18" s="50"/>
      <c r="AB18" s="31"/>
      <c r="AC18" s="31"/>
      <c r="AD18" s="145"/>
    </row>
    <row r="19" spans="1:32" s="5" customFormat="1" ht="45" customHeight="1" thickBot="1" x14ac:dyDescent="0.3">
      <c r="A19" s="113" t="s">
        <v>24</v>
      </c>
      <c r="B19" s="203" t="s">
        <v>84</v>
      </c>
      <c r="C19" s="203" t="s">
        <v>268</v>
      </c>
      <c r="D19" s="115" t="s">
        <v>272</v>
      </c>
      <c r="E19" s="205">
        <f>SUM(E20:E34)</f>
        <v>7</v>
      </c>
      <c r="F19" s="205">
        <f t="shared" ref="F19:Z19" si="0">SUM(F20:F34)</f>
        <v>4</v>
      </c>
      <c r="G19" s="205">
        <f t="shared" si="0"/>
        <v>940</v>
      </c>
      <c r="H19" s="205">
        <f t="shared" si="0"/>
        <v>76</v>
      </c>
      <c r="I19" s="205">
        <f t="shared" si="0"/>
        <v>864</v>
      </c>
      <c r="J19" s="205">
        <f t="shared" si="0"/>
        <v>940</v>
      </c>
      <c r="K19" s="205">
        <f t="shared" si="0"/>
        <v>754</v>
      </c>
      <c r="L19" s="205">
        <f t="shared" si="0"/>
        <v>186</v>
      </c>
      <c r="M19" s="205">
        <f t="shared" si="0"/>
        <v>88</v>
      </c>
      <c r="N19" s="205">
        <f t="shared" si="0"/>
        <v>98</v>
      </c>
      <c r="O19" s="205">
        <f t="shared" si="0"/>
        <v>0</v>
      </c>
      <c r="P19" s="205">
        <f t="shared" si="0"/>
        <v>0</v>
      </c>
      <c r="Q19" s="205">
        <f t="shared" si="0"/>
        <v>0</v>
      </c>
      <c r="R19" s="205">
        <f t="shared" si="0"/>
        <v>0</v>
      </c>
      <c r="S19" s="205">
        <f t="shared" si="0"/>
        <v>30</v>
      </c>
      <c r="T19" s="205">
        <f t="shared" si="0"/>
        <v>46</v>
      </c>
      <c r="U19" s="205">
        <f t="shared" si="0"/>
        <v>3</v>
      </c>
      <c r="V19" s="205">
        <f t="shared" si="0"/>
        <v>0</v>
      </c>
      <c r="W19" s="205">
        <f t="shared" si="0"/>
        <v>30</v>
      </c>
      <c r="X19" s="205">
        <f t="shared" si="0"/>
        <v>38</v>
      </c>
      <c r="Y19" s="205">
        <f t="shared" si="0"/>
        <v>1</v>
      </c>
      <c r="Z19" s="205">
        <f t="shared" si="0"/>
        <v>0</v>
      </c>
      <c r="AA19" s="205">
        <f>SUM(AA20:AA34)</f>
        <v>20</v>
      </c>
      <c r="AB19" s="115">
        <f>SUM(AB20:AB34)</f>
        <v>22</v>
      </c>
      <c r="AC19" s="115">
        <f>SUM(AC20:AC34)</f>
        <v>3</v>
      </c>
      <c r="AD19" s="115">
        <f>SUM(AD20:AD34)</f>
        <v>0</v>
      </c>
      <c r="AE19" s="121"/>
    </row>
    <row r="20" spans="1:32" ht="23.4" customHeight="1" x14ac:dyDescent="0.3">
      <c r="A20" s="201" t="s">
        <v>26</v>
      </c>
      <c r="B20" s="204" t="s">
        <v>215</v>
      </c>
      <c r="C20" s="213"/>
      <c r="D20" s="174" t="s">
        <v>161</v>
      </c>
      <c r="E20" s="173">
        <v>1</v>
      </c>
      <c r="F20" s="173">
        <v>1</v>
      </c>
      <c r="G20" s="360">
        <v>96</v>
      </c>
      <c r="H20" s="351">
        <v>6</v>
      </c>
      <c r="I20" s="229">
        <v>90</v>
      </c>
      <c r="J20" s="360">
        <f>SUM(K20:L20,P20:R20)</f>
        <v>96</v>
      </c>
      <c r="K20" s="351">
        <f>G20-L20</f>
        <v>74</v>
      </c>
      <c r="L20" s="351">
        <f>SUM(S20:AD20)-U20-V20-Y20-Z20-AC20-AD20</f>
        <v>22</v>
      </c>
      <c r="M20" s="351">
        <f>L20-N20-O20</f>
        <v>10</v>
      </c>
      <c r="N20" s="173">
        <v>12</v>
      </c>
      <c r="O20" s="173"/>
      <c r="P20" s="173"/>
      <c r="Q20" s="173"/>
      <c r="R20" s="193"/>
      <c r="S20" s="198">
        <v>10</v>
      </c>
      <c r="T20" s="172">
        <v>12</v>
      </c>
      <c r="U20" s="195">
        <v>1</v>
      </c>
      <c r="V20" s="200"/>
      <c r="W20" s="194"/>
      <c r="X20" s="195"/>
      <c r="Y20" s="195"/>
      <c r="Z20" s="196"/>
      <c r="AA20" s="199"/>
      <c r="AB20" s="195"/>
      <c r="AC20" s="195"/>
      <c r="AD20" s="196"/>
    </row>
    <row r="21" spans="1:32" ht="30" customHeight="1" x14ac:dyDescent="0.3">
      <c r="A21" s="202" t="s">
        <v>27</v>
      </c>
      <c r="B21" s="204" t="s">
        <v>216</v>
      </c>
      <c r="C21" s="213"/>
      <c r="D21" s="180" t="s">
        <v>161</v>
      </c>
      <c r="E21" s="172">
        <v>1</v>
      </c>
      <c r="F21" s="172">
        <v>1</v>
      </c>
      <c r="G21" s="366">
        <v>64</v>
      </c>
      <c r="H21" s="229">
        <v>6</v>
      </c>
      <c r="I21" s="229">
        <v>58</v>
      </c>
      <c r="J21" s="360">
        <f t="shared" ref="J21:J34" si="1">SUM(K21:L21,P21:R21)</f>
        <v>64</v>
      </c>
      <c r="K21" s="351">
        <f t="shared" ref="K21:K26" si="2">G21-L21</f>
        <v>48</v>
      </c>
      <c r="L21" s="351">
        <f t="shared" ref="L21:L34" si="3">SUM(S21:AD21)-U21-V21-Y21-Z21-AC21-AD21</f>
        <v>16</v>
      </c>
      <c r="M21" s="351">
        <f>L21-N21-O21</f>
        <v>10</v>
      </c>
      <c r="N21" s="172">
        <v>6</v>
      </c>
      <c r="O21" s="172"/>
      <c r="P21" s="172"/>
      <c r="Q21" s="172"/>
      <c r="R21" s="197"/>
      <c r="S21" s="198"/>
      <c r="T21" s="172"/>
      <c r="U21" s="195"/>
      <c r="V21" s="200"/>
      <c r="W21" s="194">
        <v>8</v>
      </c>
      <c r="X21" s="195">
        <v>8</v>
      </c>
      <c r="Y21" s="195">
        <v>1</v>
      </c>
      <c r="Z21" s="196"/>
      <c r="AA21" s="199"/>
      <c r="AB21" s="195"/>
      <c r="AC21" s="195"/>
      <c r="AD21" s="196"/>
    </row>
    <row r="22" spans="1:32" ht="33" customHeight="1" x14ac:dyDescent="0.3">
      <c r="A22" s="202" t="s">
        <v>28</v>
      </c>
      <c r="B22" s="204" t="s">
        <v>217</v>
      </c>
      <c r="C22" s="213" t="s">
        <v>160</v>
      </c>
      <c r="D22" s="214"/>
      <c r="E22" s="227"/>
      <c r="F22" s="172"/>
      <c r="G22" s="366">
        <v>64</v>
      </c>
      <c r="H22" s="229">
        <v>4</v>
      </c>
      <c r="I22" s="229">
        <v>60</v>
      </c>
      <c r="J22" s="360">
        <f t="shared" si="1"/>
        <v>64</v>
      </c>
      <c r="K22" s="351">
        <f t="shared" si="2"/>
        <v>48</v>
      </c>
      <c r="L22" s="351">
        <f t="shared" si="3"/>
        <v>16</v>
      </c>
      <c r="M22" s="351">
        <f>L22-N22-O22</f>
        <v>10</v>
      </c>
      <c r="N22" s="172">
        <v>6</v>
      </c>
      <c r="O22" s="172"/>
      <c r="P22" s="172"/>
      <c r="Q22" s="172"/>
      <c r="R22" s="197"/>
      <c r="S22" s="198"/>
      <c r="T22" s="172"/>
      <c r="U22" s="195"/>
      <c r="V22" s="200"/>
      <c r="W22" s="194">
        <v>8</v>
      </c>
      <c r="X22" s="195">
        <v>8</v>
      </c>
      <c r="Y22" s="195"/>
      <c r="Z22" s="196"/>
      <c r="AA22" s="199"/>
      <c r="AB22" s="195"/>
      <c r="AC22" s="195"/>
      <c r="AD22" s="196"/>
    </row>
    <row r="23" spans="1:32" ht="23.25" customHeight="1" x14ac:dyDescent="0.3">
      <c r="A23" s="151" t="s">
        <v>29</v>
      </c>
      <c r="B23" s="204" t="s">
        <v>218</v>
      </c>
      <c r="C23" s="172"/>
      <c r="D23" s="215" t="s">
        <v>161</v>
      </c>
      <c r="E23" s="227">
        <v>1</v>
      </c>
      <c r="F23" s="172">
        <v>1</v>
      </c>
      <c r="G23" s="366">
        <v>80</v>
      </c>
      <c r="H23" s="229">
        <v>6</v>
      </c>
      <c r="I23" s="229">
        <v>74</v>
      </c>
      <c r="J23" s="360">
        <f t="shared" si="1"/>
        <v>80</v>
      </c>
      <c r="K23" s="351">
        <f t="shared" si="2"/>
        <v>66</v>
      </c>
      <c r="L23" s="351">
        <f t="shared" si="3"/>
        <v>14</v>
      </c>
      <c r="M23" s="351">
        <f t="shared" ref="M23:M28" si="4">L23-N23-O23</f>
        <v>4</v>
      </c>
      <c r="N23" s="172">
        <v>10</v>
      </c>
      <c r="O23" s="172"/>
      <c r="P23" s="172"/>
      <c r="Q23" s="172"/>
      <c r="R23" s="197"/>
      <c r="S23" s="198">
        <v>4</v>
      </c>
      <c r="T23" s="172">
        <v>10</v>
      </c>
      <c r="U23" s="195">
        <v>1</v>
      </c>
      <c r="V23" s="200"/>
      <c r="W23" s="194"/>
      <c r="X23" s="195"/>
      <c r="Y23" s="195"/>
      <c r="Z23" s="196"/>
      <c r="AA23" s="199"/>
      <c r="AB23" s="195"/>
      <c r="AC23" s="195"/>
      <c r="AD23" s="196"/>
    </row>
    <row r="24" spans="1:32" ht="25.5" customHeight="1" x14ac:dyDescent="0.3">
      <c r="A24" s="151" t="s">
        <v>30</v>
      </c>
      <c r="B24" s="204" t="s">
        <v>219</v>
      </c>
      <c r="C24" s="172" t="s">
        <v>245</v>
      </c>
      <c r="D24" s="215"/>
      <c r="E24" s="227"/>
      <c r="F24" s="172"/>
      <c r="G24" s="366">
        <v>52</v>
      </c>
      <c r="H24" s="229">
        <v>4</v>
      </c>
      <c r="I24" s="229">
        <v>48</v>
      </c>
      <c r="J24" s="360">
        <f t="shared" si="1"/>
        <v>52</v>
      </c>
      <c r="K24" s="351">
        <f t="shared" si="2"/>
        <v>38</v>
      </c>
      <c r="L24" s="351">
        <f t="shared" si="3"/>
        <v>14</v>
      </c>
      <c r="M24" s="351">
        <f t="shared" si="4"/>
        <v>8</v>
      </c>
      <c r="N24" s="172">
        <v>6</v>
      </c>
      <c r="O24" s="172"/>
      <c r="P24" s="172"/>
      <c r="Q24" s="172"/>
      <c r="R24" s="197"/>
      <c r="S24" s="198"/>
      <c r="T24" s="172"/>
      <c r="U24" s="195"/>
      <c r="V24" s="200"/>
      <c r="W24" s="194">
        <v>6</v>
      </c>
      <c r="X24" s="195">
        <v>8</v>
      </c>
      <c r="Y24" s="195"/>
      <c r="Z24" s="196"/>
      <c r="AA24" s="199"/>
      <c r="AB24" s="195"/>
      <c r="AC24" s="195"/>
      <c r="AD24" s="196"/>
    </row>
    <row r="25" spans="1:32" ht="42.75" customHeight="1" x14ac:dyDescent="0.3">
      <c r="A25" s="151" t="s">
        <v>31</v>
      </c>
      <c r="B25" s="204" t="s">
        <v>220</v>
      </c>
      <c r="C25" s="172" t="s">
        <v>245</v>
      </c>
      <c r="D25" s="180"/>
      <c r="E25" s="172"/>
      <c r="F25" s="172"/>
      <c r="G25" s="366">
        <v>52</v>
      </c>
      <c r="H25" s="229">
        <v>4</v>
      </c>
      <c r="I25" s="229">
        <v>48</v>
      </c>
      <c r="J25" s="360">
        <f t="shared" si="1"/>
        <v>52</v>
      </c>
      <c r="K25" s="351">
        <f t="shared" si="2"/>
        <v>40</v>
      </c>
      <c r="L25" s="351">
        <f t="shared" si="3"/>
        <v>12</v>
      </c>
      <c r="M25" s="351">
        <f t="shared" si="4"/>
        <v>6</v>
      </c>
      <c r="N25" s="172">
        <v>6</v>
      </c>
      <c r="O25" s="172"/>
      <c r="P25" s="172"/>
      <c r="Q25" s="172"/>
      <c r="R25" s="197"/>
      <c r="S25" s="198"/>
      <c r="T25" s="172"/>
      <c r="U25" s="195"/>
      <c r="V25" s="200"/>
      <c r="W25" s="194">
        <v>4</v>
      </c>
      <c r="X25" s="195">
        <v>8</v>
      </c>
      <c r="Y25" s="195"/>
      <c r="Z25" s="196"/>
      <c r="AA25" s="199"/>
      <c r="AB25" s="195"/>
      <c r="AC25" s="195"/>
      <c r="AD25" s="196"/>
    </row>
    <row r="26" spans="1:32" ht="30.75" customHeight="1" x14ac:dyDescent="0.3">
      <c r="A26" s="151" t="s">
        <v>32</v>
      </c>
      <c r="B26" s="153" t="s">
        <v>221</v>
      </c>
      <c r="C26" s="172" t="s">
        <v>160</v>
      </c>
      <c r="D26" s="180"/>
      <c r="E26" s="172"/>
      <c r="F26" s="172"/>
      <c r="G26" s="366">
        <v>52</v>
      </c>
      <c r="H26" s="229">
        <v>4</v>
      </c>
      <c r="I26" s="229">
        <v>48</v>
      </c>
      <c r="J26" s="360">
        <f t="shared" si="1"/>
        <v>52</v>
      </c>
      <c r="K26" s="351">
        <f t="shared" si="2"/>
        <v>42</v>
      </c>
      <c r="L26" s="351">
        <f t="shared" si="3"/>
        <v>10</v>
      </c>
      <c r="M26" s="351">
        <f t="shared" si="4"/>
        <v>6</v>
      </c>
      <c r="N26" s="172">
        <v>4</v>
      </c>
      <c r="O26" s="172"/>
      <c r="P26" s="172"/>
      <c r="Q26" s="172"/>
      <c r="R26" s="197"/>
      <c r="S26" s="198"/>
      <c r="T26" s="172"/>
      <c r="U26" s="195"/>
      <c r="V26" s="200"/>
      <c r="W26" s="194"/>
      <c r="X26" s="195"/>
      <c r="Y26" s="195"/>
      <c r="Z26" s="196"/>
      <c r="AA26" s="199">
        <v>6</v>
      </c>
      <c r="AB26" s="195">
        <v>4</v>
      </c>
      <c r="AC26" s="195"/>
      <c r="AD26" s="196"/>
    </row>
    <row r="27" spans="1:32" ht="79.5" customHeight="1" x14ac:dyDescent="0.3">
      <c r="A27" s="151" t="s">
        <v>33</v>
      </c>
      <c r="B27" s="153" t="s">
        <v>222</v>
      </c>
      <c r="C27" s="180" t="s">
        <v>245</v>
      </c>
      <c r="D27" s="174"/>
      <c r="E27" s="228"/>
      <c r="F27" s="228"/>
      <c r="G27" s="358">
        <v>48</v>
      </c>
      <c r="H27" s="355">
        <v>4</v>
      </c>
      <c r="I27" s="229">
        <v>44</v>
      </c>
      <c r="J27" s="360">
        <f t="shared" si="1"/>
        <v>48</v>
      </c>
      <c r="K27" s="351">
        <f t="shared" ref="K27:K34" si="5">G27-L27</f>
        <v>38</v>
      </c>
      <c r="L27" s="351">
        <f t="shared" si="3"/>
        <v>10</v>
      </c>
      <c r="M27" s="355">
        <f>L27-N27</f>
        <v>2</v>
      </c>
      <c r="N27" s="180">
        <v>8</v>
      </c>
      <c r="O27" s="180"/>
      <c r="P27" s="180"/>
      <c r="Q27" s="174"/>
      <c r="R27" s="216"/>
      <c r="S27" s="217">
        <v>4</v>
      </c>
      <c r="T27" s="180">
        <v>6</v>
      </c>
      <c r="U27" s="206"/>
      <c r="V27" s="183"/>
      <c r="W27" s="218"/>
      <c r="X27" s="206"/>
      <c r="Y27" s="206"/>
      <c r="Z27" s="207"/>
      <c r="AA27" s="182"/>
      <c r="AB27" s="206"/>
      <c r="AC27" s="206"/>
      <c r="AD27" s="207"/>
    </row>
    <row r="28" spans="1:32" ht="21.75" customHeight="1" x14ac:dyDescent="0.3">
      <c r="A28" s="151" t="s">
        <v>117</v>
      </c>
      <c r="B28" s="153" t="s">
        <v>60</v>
      </c>
      <c r="C28" s="172" t="s">
        <v>160</v>
      </c>
      <c r="D28" s="227"/>
      <c r="E28" s="172">
        <v>1</v>
      </c>
      <c r="F28" s="172">
        <v>1</v>
      </c>
      <c r="G28" s="366">
        <v>68</v>
      </c>
      <c r="H28" s="229">
        <v>6</v>
      </c>
      <c r="I28" s="229">
        <f>G28-H28</f>
        <v>62</v>
      </c>
      <c r="J28" s="360">
        <f t="shared" si="1"/>
        <v>68</v>
      </c>
      <c r="K28" s="351">
        <f t="shared" si="5"/>
        <v>56</v>
      </c>
      <c r="L28" s="351">
        <f t="shared" si="3"/>
        <v>12</v>
      </c>
      <c r="M28" s="351">
        <f t="shared" si="4"/>
        <v>6</v>
      </c>
      <c r="N28" s="172">
        <v>6</v>
      </c>
      <c r="O28" s="172"/>
      <c r="P28" s="172"/>
      <c r="Q28" s="172"/>
      <c r="R28" s="197"/>
      <c r="S28" s="194"/>
      <c r="T28" s="195"/>
      <c r="U28" s="195"/>
      <c r="V28" s="200"/>
      <c r="W28" s="194"/>
      <c r="X28" s="195"/>
      <c r="Y28" s="195"/>
      <c r="Z28" s="196"/>
      <c r="AA28" s="199">
        <v>6</v>
      </c>
      <c r="AB28" s="195">
        <v>6</v>
      </c>
      <c r="AC28" s="195">
        <v>1</v>
      </c>
      <c r="AD28" s="196"/>
      <c r="AF28" s="90">
        <f>G20+G21+G22+G23+G24+G25+G26+G27+G28</f>
        <v>576</v>
      </c>
    </row>
    <row r="29" spans="1:32" ht="21.75" customHeight="1" x14ac:dyDescent="0.3">
      <c r="A29" s="151" t="s">
        <v>34</v>
      </c>
      <c r="B29" s="153" t="s">
        <v>261</v>
      </c>
      <c r="C29" s="172"/>
      <c r="D29" s="228" t="s">
        <v>214</v>
      </c>
      <c r="E29" s="173">
        <v>1</v>
      </c>
      <c r="F29" s="173"/>
      <c r="G29" s="360">
        <v>52</v>
      </c>
      <c r="H29" s="351">
        <v>4</v>
      </c>
      <c r="I29" s="229">
        <v>48</v>
      </c>
      <c r="J29" s="360">
        <f t="shared" si="1"/>
        <v>52</v>
      </c>
      <c r="K29" s="351">
        <f t="shared" si="5"/>
        <v>42</v>
      </c>
      <c r="L29" s="351">
        <f t="shared" si="3"/>
        <v>10</v>
      </c>
      <c r="M29" s="351">
        <v>4</v>
      </c>
      <c r="N29" s="173">
        <v>6</v>
      </c>
      <c r="O29" s="173"/>
      <c r="P29" s="173"/>
      <c r="Q29" s="173"/>
      <c r="R29" s="193"/>
      <c r="S29" s="194"/>
      <c r="T29" s="195"/>
      <c r="U29" s="195"/>
      <c r="V29" s="200"/>
      <c r="W29" s="194"/>
      <c r="X29" s="195"/>
      <c r="Y29" s="195"/>
      <c r="Z29" s="196"/>
      <c r="AA29" s="199">
        <v>4</v>
      </c>
      <c r="AB29" s="195">
        <v>6</v>
      </c>
      <c r="AC29" s="195">
        <v>1</v>
      </c>
      <c r="AD29" s="196"/>
      <c r="AF29" s="90"/>
    </row>
    <row r="30" spans="1:32" ht="24.75" customHeight="1" x14ac:dyDescent="0.3">
      <c r="A30" s="151" t="s">
        <v>35</v>
      </c>
      <c r="B30" s="204" t="s">
        <v>223</v>
      </c>
      <c r="C30" s="180"/>
      <c r="D30" s="174" t="s">
        <v>214</v>
      </c>
      <c r="E30" s="228"/>
      <c r="F30" s="174"/>
      <c r="G30" s="358">
        <v>48</v>
      </c>
      <c r="H30" s="350">
        <v>4</v>
      </c>
      <c r="I30" s="229">
        <f>G30-H30</f>
        <v>44</v>
      </c>
      <c r="J30" s="360">
        <f t="shared" si="1"/>
        <v>48</v>
      </c>
      <c r="K30" s="351">
        <f t="shared" si="5"/>
        <v>38</v>
      </c>
      <c r="L30" s="351">
        <f t="shared" si="3"/>
        <v>10</v>
      </c>
      <c r="M30" s="355">
        <f>L30-N30</f>
        <v>4</v>
      </c>
      <c r="N30" s="174">
        <v>6</v>
      </c>
      <c r="O30" s="174"/>
      <c r="P30" s="174"/>
      <c r="Q30" s="174"/>
      <c r="R30" s="216"/>
      <c r="S30" s="217">
        <v>4</v>
      </c>
      <c r="T30" s="180">
        <v>6</v>
      </c>
      <c r="U30" s="206"/>
      <c r="V30" s="183"/>
      <c r="W30" s="218"/>
      <c r="X30" s="206"/>
      <c r="Y30" s="206"/>
      <c r="Z30" s="207"/>
      <c r="AA30" s="182"/>
      <c r="AB30" s="206"/>
      <c r="AC30" s="206"/>
      <c r="AD30" s="207"/>
      <c r="AF30" s="90">
        <f>G30+G31+G32+G34</f>
        <v>246</v>
      </c>
    </row>
    <row r="31" spans="1:32" ht="33.75" customHeight="1" x14ac:dyDescent="0.3">
      <c r="A31" s="151" t="s">
        <v>121</v>
      </c>
      <c r="B31" s="204" t="s">
        <v>224</v>
      </c>
      <c r="C31" s="180" t="s">
        <v>160</v>
      </c>
      <c r="D31" s="174"/>
      <c r="E31" s="228"/>
      <c r="F31" s="174"/>
      <c r="G31" s="358">
        <v>48</v>
      </c>
      <c r="H31" s="350">
        <v>4</v>
      </c>
      <c r="I31" s="229">
        <f>G31-H31</f>
        <v>44</v>
      </c>
      <c r="J31" s="360">
        <f t="shared" si="1"/>
        <v>48</v>
      </c>
      <c r="K31" s="351">
        <f t="shared" si="5"/>
        <v>38</v>
      </c>
      <c r="L31" s="351">
        <f t="shared" si="3"/>
        <v>10</v>
      </c>
      <c r="M31" s="355">
        <f>L31-N31</f>
        <v>6</v>
      </c>
      <c r="N31" s="180">
        <v>4</v>
      </c>
      <c r="O31" s="180"/>
      <c r="P31" s="180"/>
      <c r="Q31" s="174"/>
      <c r="R31" s="216"/>
      <c r="S31" s="217"/>
      <c r="T31" s="180"/>
      <c r="U31" s="206"/>
      <c r="V31" s="183"/>
      <c r="W31" s="218">
        <v>4</v>
      </c>
      <c r="X31" s="206">
        <v>6</v>
      </c>
      <c r="Y31" s="206"/>
      <c r="Z31" s="207"/>
      <c r="AA31" s="182"/>
      <c r="AB31" s="206"/>
      <c r="AC31" s="206"/>
      <c r="AD31" s="207"/>
      <c r="AF31" s="90">
        <f>AF28-468</f>
        <v>108</v>
      </c>
    </row>
    <row r="32" spans="1:32" ht="33.75" customHeight="1" x14ac:dyDescent="0.3">
      <c r="A32" s="151" t="s">
        <v>122</v>
      </c>
      <c r="B32" s="204" t="s">
        <v>262</v>
      </c>
      <c r="C32" s="180" t="s">
        <v>160</v>
      </c>
      <c r="D32" s="180"/>
      <c r="E32" s="228"/>
      <c r="F32" s="174"/>
      <c r="G32" s="358">
        <v>82</v>
      </c>
      <c r="H32" s="350">
        <v>8</v>
      </c>
      <c r="I32" s="229">
        <f>G32-H32</f>
        <v>74</v>
      </c>
      <c r="J32" s="360">
        <f>SUM(K32:L32,P32:R32)</f>
        <v>82</v>
      </c>
      <c r="K32" s="351">
        <f t="shared" si="5"/>
        <v>72</v>
      </c>
      <c r="L32" s="351">
        <f t="shared" si="3"/>
        <v>10</v>
      </c>
      <c r="M32" s="355">
        <f>L32-N32</f>
        <v>4</v>
      </c>
      <c r="N32" s="180">
        <v>6</v>
      </c>
      <c r="O32" s="180"/>
      <c r="P32" s="180"/>
      <c r="Q32" s="174"/>
      <c r="R32" s="216"/>
      <c r="S32" s="217">
        <v>4</v>
      </c>
      <c r="T32" s="180">
        <v>6</v>
      </c>
      <c r="U32" s="206"/>
      <c r="V32" s="183"/>
      <c r="W32" s="218"/>
      <c r="X32" s="206"/>
      <c r="Y32" s="206"/>
      <c r="Z32" s="207"/>
      <c r="AA32" s="219"/>
      <c r="AB32" s="220"/>
      <c r="AC32" s="220"/>
      <c r="AD32" s="221"/>
    </row>
    <row r="33" spans="1:31" ht="33.75" customHeight="1" x14ac:dyDescent="0.3">
      <c r="A33" s="151" t="s">
        <v>85</v>
      </c>
      <c r="B33" s="204" t="s">
        <v>263</v>
      </c>
      <c r="C33" s="180"/>
      <c r="D33" s="180" t="s">
        <v>214</v>
      </c>
      <c r="E33" s="228">
        <v>1</v>
      </c>
      <c r="F33" s="174"/>
      <c r="G33" s="358">
        <v>66</v>
      </c>
      <c r="H33" s="350">
        <v>6</v>
      </c>
      <c r="I33" s="229">
        <f>G33-H33</f>
        <v>60</v>
      </c>
      <c r="J33" s="360">
        <v>66</v>
      </c>
      <c r="K33" s="351">
        <f t="shared" si="5"/>
        <v>56</v>
      </c>
      <c r="L33" s="351">
        <v>10</v>
      </c>
      <c r="M33" s="355">
        <v>4</v>
      </c>
      <c r="N33" s="180">
        <v>6</v>
      </c>
      <c r="O33" s="180"/>
      <c r="P33" s="180"/>
      <c r="Q33" s="174"/>
      <c r="R33" s="216"/>
      <c r="S33" s="422"/>
      <c r="T33" s="423"/>
      <c r="U33" s="220"/>
      <c r="V33" s="293"/>
      <c r="W33" s="294"/>
      <c r="X33" s="220"/>
      <c r="Y33" s="220"/>
      <c r="Z33" s="221"/>
      <c r="AA33" s="219">
        <v>4</v>
      </c>
      <c r="AB33" s="220">
        <v>6</v>
      </c>
      <c r="AC33" s="220">
        <v>1</v>
      </c>
      <c r="AD33" s="221"/>
    </row>
    <row r="34" spans="1:31" ht="33" customHeight="1" thickBot="1" x14ac:dyDescent="0.35">
      <c r="A34" s="151" t="s">
        <v>86</v>
      </c>
      <c r="B34" s="204" t="s">
        <v>225</v>
      </c>
      <c r="C34" s="180"/>
      <c r="D34" s="206" t="s">
        <v>214</v>
      </c>
      <c r="E34" s="206">
        <v>1</v>
      </c>
      <c r="F34" s="206"/>
      <c r="G34" s="367">
        <v>68</v>
      </c>
      <c r="H34" s="231">
        <v>6</v>
      </c>
      <c r="I34" s="229">
        <f>G34-H34</f>
        <v>62</v>
      </c>
      <c r="J34" s="360">
        <f t="shared" si="1"/>
        <v>68</v>
      </c>
      <c r="K34" s="351">
        <f t="shared" si="5"/>
        <v>58</v>
      </c>
      <c r="L34" s="351">
        <f t="shared" si="3"/>
        <v>10</v>
      </c>
      <c r="M34" s="355">
        <f>L34-N34</f>
        <v>4</v>
      </c>
      <c r="N34" s="180">
        <v>6</v>
      </c>
      <c r="O34" s="180"/>
      <c r="P34" s="180"/>
      <c r="Q34" s="180"/>
      <c r="R34" s="222"/>
      <c r="S34" s="223">
        <v>4</v>
      </c>
      <c r="T34" s="224">
        <v>6</v>
      </c>
      <c r="U34" s="208">
        <v>1</v>
      </c>
      <c r="V34" s="211"/>
      <c r="W34" s="225"/>
      <c r="X34" s="208"/>
      <c r="Y34" s="208"/>
      <c r="Z34" s="209"/>
      <c r="AA34" s="226"/>
      <c r="AB34" s="208"/>
      <c r="AC34" s="208"/>
      <c r="AD34" s="209"/>
    </row>
    <row r="35" spans="1:31" ht="39.75" customHeight="1" x14ac:dyDescent="0.25">
      <c r="E35" s="90"/>
      <c r="F35" s="90"/>
      <c r="G35" s="365"/>
      <c r="H35" s="365"/>
      <c r="I35" s="365"/>
      <c r="J35" s="365"/>
      <c r="K35" s="365"/>
      <c r="L35" s="365"/>
      <c r="M35" s="365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>
        <f>SUM(AE20:AE34)</f>
        <v>0</v>
      </c>
    </row>
    <row r="36" spans="1:31" ht="18" hidden="1" customHeight="1" thickBot="1" x14ac:dyDescent="0.35">
      <c r="B36" s="23"/>
      <c r="R36" s="122"/>
      <c r="S36" s="122"/>
      <c r="T36" s="122"/>
      <c r="U36" s="123"/>
      <c r="V36" s="123"/>
      <c r="W36" s="123"/>
      <c r="X36" s="123"/>
      <c r="Y36" s="123"/>
      <c r="Z36" s="123"/>
    </row>
    <row r="37" spans="1:31" ht="35.25" customHeight="1" x14ac:dyDescent="0.3">
      <c r="R37" s="122" t="s">
        <v>161</v>
      </c>
      <c r="S37" s="122"/>
      <c r="T37" s="122"/>
      <c r="U37" s="123">
        <v>1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</row>
    <row r="38" spans="1:31" ht="37.5" customHeight="1" x14ac:dyDescent="0.25"/>
    <row r="39" spans="1:31" ht="18" customHeight="1" x14ac:dyDescent="0.25"/>
  </sheetData>
  <mergeCells count="42">
    <mergeCell ref="A2:Z2"/>
    <mergeCell ref="A4:A12"/>
    <mergeCell ref="B4:B12"/>
    <mergeCell ref="C4:D9"/>
    <mergeCell ref="E4:F9"/>
    <mergeCell ref="G4:G12"/>
    <mergeCell ref="H4:I5"/>
    <mergeCell ref="J4:J12"/>
    <mergeCell ref="K4:R5"/>
    <mergeCell ref="S4:AD6"/>
    <mergeCell ref="AA7:AD7"/>
    <mergeCell ref="I8:I12"/>
    <mergeCell ref="AC8:AC12"/>
    <mergeCell ref="S8:S12"/>
    <mergeCell ref="K6:K12"/>
    <mergeCell ref="Z8:Z12"/>
    <mergeCell ref="AD8:AD12"/>
    <mergeCell ref="O9:O12"/>
    <mergeCell ref="P7:P12"/>
    <mergeCell ref="Y8:Y12"/>
    <mergeCell ref="Q7:Q12"/>
    <mergeCell ref="R7:R12"/>
    <mergeCell ref="S7:V7"/>
    <mergeCell ref="W7:Z7"/>
    <mergeCell ref="T8:T12"/>
    <mergeCell ref="U8:U12"/>
    <mergeCell ref="V8:V12"/>
    <mergeCell ref="W8:W12"/>
    <mergeCell ref="X8:X12"/>
    <mergeCell ref="M8:O8"/>
    <mergeCell ref="AA8:AA12"/>
    <mergeCell ref="AB8:AB12"/>
    <mergeCell ref="C10:C12"/>
    <mergeCell ref="D10:D12"/>
    <mergeCell ref="E10:E12"/>
    <mergeCell ref="F10:F12"/>
    <mergeCell ref="M9:M12"/>
    <mergeCell ref="H6:H12"/>
    <mergeCell ref="L6:R6"/>
    <mergeCell ref="L7:O7"/>
    <mergeCell ref="L8:L12"/>
    <mergeCell ref="N9:N12"/>
  </mergeCells>
  <conditionalFormatting sqref="L20:M34">
    <cfRule type="expression" dxfId="32" priority="10" stopIfTrue="1">
      <formula>#REF!+#REF!+M20+N20&lt;&gt;L20</formula>
    </cfRule>
  </conditionalFormatting>
  <conditionalFormatting sqref="L30:M34">
    <cfRule type="expression" dxfId="31" priority="9" stopIfTrue="1">
      <formula>L30&lt;&gt;#REF!+M30+N30</formula>
    </cfRule>
  </conditionalFormatting>
  <conditionalFormatting sqref="L20:M34">
    <cfRule type="expression" dxfId="30" priority="8" stopIfTrue="1">
      <formula>L20&lt;&gt;#REF!+#REF!+M20</formula>
    </cfRule>
  </conditionalFormatting>
  <conditionalFormatting sqref="L20:M34">
    <cfRule type="expression" dxfId="29" priority="7" stopIfTrue="1">
      <formula>#REF!+#REF!+M20+N20&lt;&gt;L20</formula>
    </cfRule>
  </conditionalFormatting>
  <conditionalFormatting sqref="L30:M34">
    <cfRule type="expression" dxfId="28" priority="6" stopIfTrue="1">
      <formula>L30&lt;&gt;#REF!+#REF!+M30</formula>
    </cfRule>
  </conditionalFormatting>
  <conditionalFormatting sqref="L27:M27">
    <cfRule type="expression" dxfId="27" priority="5" stopIfTrue="1">
      <formula>#REF!+#REF!+M27+N27&lt;&gt;L27</formula>
    </cfRule>
  </conditionalFormatting>
  <conditionalFormatting sqref="L27:M27">
    <cfRule type="expression" dxfId="26" priority="4" stopIfTrue="1">
      <formula>L27&lt;&gt;#REF!+M27+N27</formula>
    </cfRule>
  </conditionalFormatting>
  <conditionalFormatting sqref="L27:M27">
    <cfRule type="expression" dxfId="25" priority="3" stopIfTrue="1">
      <formula>L27&lt;&gt;#REF!+#REF!+M27</formula>
    </cfRule>
  </conditionalFormatting>
  <conditionalFormatting sqref="L27:M27">
    <cfRule type="expression" dxfId="24" priority="2" stopIfTrue="1">
      <formula>#REF!+#REF!+M27+N27&lt;&gt;L27</formula>
    </cfRule>
  </conditionalFormatting>
  <conditionalFormatting sqref="L27:M27">
    <cfRule type="expression" dxfId="23" priority="1" stopIfTrue="1">
      <formula>L27&lt;&gt;#REF!+#REF!+M27</formula>
    </cfRule>
  </conditionalFormatting>
  <pageMargins left="0.39370078740157483" right="0.23622047244094491" top="0.39370078740157483" bottom="0.27559055118110237" header="0.31496062992125984" footer="0.31496062992125984"/>
  <pageSetup paperSize="9" scale="50" orientation="landscape" r:id="rId1"/>
  <ignoredErrors>
    <ignoredError sqref="J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view="pageBreakPreview" zoomScale="60" zoomScaleNormal="70" workbookViewId="0">
      <pane ySplit="12" topLeftCell="A13" activePane="bottomLeft" state="frozen"/>
      <selection pane="bottomLeft" activeCell="F19" sqref="F19"/>
    </sheetView>
  </sheetViews>
  <sheetFormatPr defaultColWidth="9.109375" defaultRowHeight="13.2" x14ac:dyDescent="0.25"/>
  <cols>
    <col min="1" max="1" width="13.33203125" style="1" customWidth="1"/>
    <col min="2" max="2" width="43.109375" style="1" customWidth="1"/>
    <col min="3" max="3" width="7.109375" style="1" customWidth="1"/>
    <col min="4" max="4" width="6" style="1" customWidth="1"/>
    <col min="5" max="5" width="5" style="1" customWidth="1"/>
    <col min="6" max="6" width="6.109375" style="1" customWidth="1"/>
    <col min="7" max="7" width="7.44140625" style="270" customWidth="1"/>
    <col min="8" max="8" width="6.5546875" style="270" customWidth="1"/>
    <col min="9" max="9" width="7" style="270" customWidth="1"/>
    <col min="10" max="10" width="7.33203125" style="1" customWidth="1"/>
    <col min="11" max="11" width="6.44140625" style="1" customWidth="1"/>
    <col min="12" max="12" width="6.5546875" style="1" customWidth="1"/>
    <col min="13" max="16" width="6.6640625" style="1" customWidth="1"/>
    <col min="17" max="17" width="6.33203125" style="1" customWidth="1"/>
    <col min="18" max="18" width="6.6640625" style="1" customWidth="1"/>
    <col min="19" max="19" width="6.44140625" style="1" customWidth="1"/>
    <col min="20" max="20" width="6.109375" style="1" customWidth="1"/>
    <col min="21" max="21" width="6.109375" style="4" customWidth="1"/>
    <col min="22" max="22" width="6.33203125" style="4" customWidth="1"/>
    <col min="23" max="24" width="6.6640625" style="4" customWidth="1"/>
    <col min="25" max="25" width="7.109375" style="4" customWidth="1"/>
    <col min="26" max="26" width="7.5546875" style="4" customWidth="1"/>
    <col min="27" max="27" width="6.5546875" style="1" customWidth="1"/>
    <col min="28" max="28" width="7.33203125" style="1" customWidth="1"/>
    <col min="29" max="29" width="6.88671875" style="1" customWidth="1"/>
    <col min="30" max="30" width="7.109375" style="1" customWidth="1"/>
    <col min="31" max="16384" width="9.109375" style="1"/>
  </cols>
  <sheetData>
    <row r="1" spans="1:30" ht="16.5" customHeight="1" x14ac:dyDescent="0.25">
      <c r="A1" s="6" t="s">
        <v>61</v>
      </c>
      <c r="B1" s="7"/>
      <c r="C1" s="7"/>
      <c r="D1" s="7"/>
      <c r="E1" s="7"/>
      <c r="F1" s="7"/>
      <c r="G1" s="339"/>
      <c r="H1" s="339"/>
      <c r="I1" s="33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9"/>
      <c r="W1" s="9"/>
      <c r="X1" s="9"/>
      <c r="Y1" s="9"/>
      <c r="Z1" s="18"/>
    </row>
    <row r="2" spans="1:30" ht="15.75" customHeight="1" x14ac:dyDescent="0.25">
      <c r="A2" s="450" t="s">
        <v>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2"/>
    </row>
    <row r="3" spans="1:30" ht="15" customHeight="1" thickBot="1" x14ac:dyDescent="0.3">
      <c r="A3" s="136"/>
      <c r="B3" s="137"/>
      <c r="C3" s="137"/>
      <c r="D3" s="137"/>
      <c r="E3" s="137"/>
      <c r="F3" s="137"/>
      <c r="G3" s="340"/>
      <c r="H3" s="340"/>
      <c r="I3" s="340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8"/>
    </row>
    <row r="4" spans="1:30" ht="15" customHeight="1" thickBot="1" x14ac:dyDescent="0.3">
      <c r="A4" s="453" t="s">
        <v>0</v>
      </c>
      <c r="B4" s="454" t="s">
        <v>11</v>
      </c>
      <c r="C4" s="550" t="s">
        <v>12</v>
      </c>
      <c r="D4" s="551"/>
      <c r="E4" s="532" t="s">
        <v>203</v>
      </c>
      <c r="F4" s="533"/>
      <c r="G4" s="540" t="s">
        <v>247</v>
      </c>
      <c r="H4" s="556" t="s">
        <v>205</v>
      </c>
      <c r="I4" s="557"/>
      <c r="J4" s="459" t="s">
        <v>248</v>
      </c>
      <c r="K4" s="462" t="s">
        <v>206</v>
      </c>
      <c r="L4" s="462"/>
      <c r="M4" s="462"/>
      <c r="N4" s="462"/>
      <c r="O4" s="462"/>
      <c r="P4" s="462"/>
      <c r="Q4" s="462"/>
      <c r="R4" s="462"/>
      <c r="S4" s="464" t="s">
        <v>111</v>
      </c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6"/>
    </row>
    <row r="5" spans="1:30" ht="63.75" customHeight="1" thickBot="1" x14ac:dyDescent="0.3">
      <c r="A5" s="453"/>
      <c r="B5" s="455"/>
      <c r="C5" s="552"/>
      <c r="D5" s="553"/>
      <c r="E5" s="534"/>
      <c r="F5" s="535"/>
      <c r="G5" s="541"/>
      <c r="H5" s="558"/>
      <c r="I5" s="583"/>
      <c r="J5" s="460"/>
      <c r="K5" s="463"/>
      <c r="L5" s="463"/>
      <c r="M5" s="463"/>
      <c r="N5" s="463"/>
      <c r="O5" s="463"/>
      <c r="P5" s="463"/>
      <c r="Q5" s="463"/>
      <c r="R5" s="463"/>
      <c r="S5" s="467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</row>
    <row r="6" spans="1:30" ht="15" customHeight="1" thickBot="1" x14ac:dyDescent="0.3">
      <c r="A6" s="453"/>
      <c r="B6" s="455"/>
      <c r="C6" s="552"/>
      <c r="D6" s="553"/>
      <c r="E6" s="534"/>
      <c r="F6" s="535"/>
      <c r="G6" s="541"/>
      <c r="H6" s="567" t="s">
        <v>102</v>
      </c>
      <c r="I6" s="588" t="s">
        <v>103</v>
      </c>
      <c r="J6" s="460"/>
      <c r="K6" s="473" t="s">
        <v>102</v>
      </c>
      <c r="L6" s="476" t="s">
        <v>103</v>
      </c>
      <c r="M6" s="477"/>
      <c r="N6" s="477"/>
      <c r="O6" s="477"/>
      <c r="P6" s="477"/>
      <c r="Q6" s="477"/>
      <c r="R6" s="477"/>
      <c r="S6" s="467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9"/>
    </row>
    <row r="7" spans="1:30" ht="79.5" customHeight="1" thickBot="1" x14ac:dyDescent="0.3">
      <c r="A7" s="453"/>
      <c r="B7" s="455"/>
      <c r="C7" s="552"/>
      <c r="D7" s="553"/>
      <c r="E7" s="534"/>
      <c r="F7" s="535"/>
      <c r="G7" s="541"/>
      <c r="H7" s="546"/>
      <c r="I7" s="589"/>
      <c r="J7" s="460"/>
      <c r="K7" s="474"/>
      <c r="L7" s="478" t="s">
        <v>106</v>
      </c>
      <c r="M7" s="479"/>
      <c r="N7" s="479"/>
      <c r="O7" s="480"/>
      <c r="P7" s="502" t="s">
        <v>104</v>
      </c>
      <c r="Q7" s="504" t="s">
        <v>105</v>
      </c>
      <c r="R7" s="504" t="s">
        <v>4</v>
      </c>
      <c r="S7" s="574" t="s">
        <v>7</v>
      </c>
      <c r="T7" s="575"/>
      <c r="U7" s="575"/>
      <c r="V7" s="576"/>
      <c r="W7" s="574" t="s">
        <v>8</v>
      </c>
      <c r="X7" s="575"/>
      <c r="Y7" s="575"/>
      <c r="Z7" s="575"/>
      <c r="AA7" s="590" t="s">
        <v>9</v>
      </c>
      <c r="AB7" s="591"/>
      <c r="AC7" s="591"/>
      <c r="AD7" s="592"/>
    </row>
    <row r="8" spans="1:30" ht="28.5" customHeight="1" thickBot="1" x14ac:dyDescent="0.3">
      <c r="A8" s="453"/>
      <c r="B8" s="455"/>
      <c r="C8" s="552"/>
      <c r="D8" s="553"/>
      <c r="E8" s="534"/>
      <c r="F8" s="535"/>
      <c r="G8" s="541"/>
      <c r="H8" s="546"/>
      <c r="I8" s="548" t="s">
        <v>107</v>
      </c>
      <c r="J8" s="460"/>
      <c r="K8" s="474"/>
      <c r="L8" s="483" t="s">
        <v>107</v>
      </c>
      <c r="M8" s="486" t="s">
        <v>108</v>
      </c>
      <c r="N8" s="486"/>
      <c r="O8" s="486"/>
      <c r="P8" s="503"/>
      <c r="Q8" s="505"/>
      <c r="R8" s="572"/>
      <c r="S8" s="581" t="s">
        <v>209</v>
      </c>
      <c r="T8" s="571" t="s">
        <v>210</v>
      </c>
      <c r="U8" s="571" t="s">
        <v>211</v>
      </c>
      <c r="V8" s="579" t="s">
        <v>212</v>
      </c>
      <c r="W8" s="581" t="s">
        <v>209</v>
      </c>
      <c r="X8" s="571" t="s">
        <v>210</v>
      </c>
      <c r="Y8" s="571" t="s">
        <v>211</v>
      </c>
      <c r="Z8" s="585" t="s">
        <v>212</v>
      </c>
      <c r="AA8" s="582" t="s">
        <v>209</v>
      </c>
      <c r="AB8" s="510" t="s">
        <v>210</v>
      </c>
      <c r="AC8" s="510" t="s">
        <v>211</v>
      </c>
      <c r="AD8" s="511" t="s">
        <v>212</v>
      </c>
    </row>
    <row r="9" spans="1:30" ht="15" customHeight="1" thickBot="1" x14ac:dyDescent="0.3">
      <c r="A9" s="453"/>
      <c r="B9" s="455"/>
      <c r="C9" s="554"/>
      <c r="D9" s="555"/>
      <c r="E9" s="536"/>
      <c r="F9" s="537"/>
      <c r="G9" s="541"/>
      <c r="H9" s="546"/>
      <c r="I9" s="548"/>
      <c r="J9" s="460"/>
      <c r="K9" s="474"/>
      <c r="L9" s="484"/>
      <c r="M9" s="496" t="s">
        <v>109</v>
      </c>
      <c r="N9" s="499" t="s">
        <v>55</v>
      </c>
      <c r="O9" s="499" t="s">
        <v>110</v>
      </c>
      <c r="P9" s="484"/>
      <c r="Q9" s="505"/>
      <c r="R9" s="572"/>
      <c r="S9" s="509"/>
      <c r="T9" s="510"/>
      <c r="U9" s="510"/>
      <c r="V9" s="580"/>
      <c r="W9" s="509"/>
      <c r="X9" s="510"/>
      <c r="Y9" s="510"/>
      <c r="Z9" s="511"/>
      <c r="AA9" s="582"/>
      <c r="AB9" s="510"/>
      <c r="AC9" s="510"/>
      <c r="AD9" s="511"/>
    </row>
    <row r="10" spans="1:30" ht="17.25" customHeight="1" thickBot="1" x14ac:dyDescent="0.3">
      <c r="A10" s="453"/>
      <c r="B10" s="455"/>
      <c r="C10" s="562" t="s">
        <v>98</v>
      </c>
      <c r="D10" s="563" t="s">
        <v>99</v>
      </c>
      <c r="E10" s="538" t="s">
        <v>6</v>
      </c>
      <c r="F10" s="538" t="s">
        <v>204</v>
      </c>
      <c r="G10" s="542"/>
      <c r="H10" s="546"/>
      <c r="I10" s="548"/>
      <c r="J10" s="460"/>
      <c r="K10" s="474"/>
      <c r="L10" s="484"/>
      <c r="M10" s="497"/>
      <c r="N10" s="500"/>
      <c r="O10" s="500"/>
      <c r="P10" s="484"/>
      <c r="Q10" s="505"/>
      <c r="R10" s="572"/>
      <c r="S10" s="509"/>
      <c r="T10" s="510"/>
      <c r="U10" s="510"/>
      <c r="V10" s="580"/>
      <c r="W10" s="509"/>
      <c r="X10" s="510"/>
      <c r="Y10" s="510"/>
      <c r="Z10" s="511"/>
      <c r="AA10" s="582"/>
      <c r="AB10" s="510"/>
      <c r="AC10" s="510"/>
      <c r="AD10" s="511"/>
    </row>
    <row r="11" spans="1:30" ht="15.75" customHeight="1" thickBot="1" x14ac:dyDescent="0.3">
      <c r="A11" s="453"/>
      <c r="B11" s="455"/>
      <c r="C11" s="501"/>
      <c r="D11" s="458"/>
      <c r="E11" s="538"/>
      <c r="F11" s="538"/>
      <c r="G11" s="542"/>
      <c r="H11" s="546"/>
      <c r="I11" s="548"/>
      <c r="J11" s="460"/>
      <c r="K11" s="474"/>
      <c r="L11" s="484"/>
      <c r="M11" s="497"/>
      <c r="N11" s="500"/>
      <c r="O11" s="500"/>
      <c r="P11" s="484"/>
      <c r="Q11" s="505"/>
      <c r="R11" s="572"/>
      <c r="S11" s="509"/>
      <c r="T11" s="510"/>
      <c r="U11" s="510"/>
      <c r="V11" s="580"/>
      <c r="W11" s="509"/>
      <c r="X11" s="510"/>
      <c r="Y11" s="510"/>
      <c r="Z11" s="511"/>
      <c r="AA11" s="582"/>
      <c r="AB11" s="510"/>
      <c r="AC11" s="510"/>
      <c r="AD11" s="511"/>
    </row>
    <row r="12" spans="1:30" ht="79.5" customHeight="1" thickBot="1" x14ac:dyDescent="0.3">
      <c r="A12" s="453"/>
      <c r="B12" s="456"/>
      <c r="C12" s="586"/>
      <c r="D12" s="587"/>
      <c r="E12" s="538"/>
      <c r="F12" s="538"/>
      <c r="G12" s="543"/>
      <c r="H12" s="547"/>
      <c r="I12" s="549"/>
      <c r="J12" s="461"/>
      <c r="K12" s="475"/>
      <c r="L12" s="485"/>
      <c r="M12" s="498"/>
      <c r="N12" s="500"/>
      <c r="O12" s="500"/>
      <c r="P12" s="485"/>
      <c r="Q12" s="506"/>
      <c r="R12" s="573"/>
      <c r="S12" s="509"/>
      <c r="T12" s="510"/>
      <c r="U12" s="510"/>
      <c r="V12" s="580"/>
      <c r="W12" s="509"/>
      <c r="X12" s="510"/>
      <c r="Y12" s="510"/>
      <c r="Z12" s="511"/>
      <c r="AA12" s="582"/>
      <c r="AB12" s="510"/>
      <c r="AC12" s="510"/>
      <c r="AD12" s="511"/>
    </row>
    <row r="13" spans="1:30" s="4" customFormat="1" ht="18" customHeight="1" thickBot="1" x14ac:dyDescent="0.3">
      <c r="A13" s="11">
        <v>1</v>
      </c>
      <c r="B13" s="45">
        <v>2</v>
      </c>
      <c r="C13" s="372">
        <v>3</v>
      </c>
      <c r="D13" s="373">
        <v>4</v>
      </c>
      <c r="E13" s="11">
        <v>5</v>
      </c>
      <c r="F13" s="45">
        <v>6</v>
      </c>
      <c r="G13" s="372">
        <v>7</v>
      </c>
      <c r="H13" s="373">
        <v>8</v>
      </c>
      <c r="I13" s="11">
        <v>9</v>
      </c>
      <c r="J13" s="45">
        <v>10</v>
      </c>
      <c r="K13" s="372">
        <v>11</v>
      </c>
      <c r="L13" s="373">
        <v>12</v>
      </c>
      <c r="M13" s="11">
        <v>13</v>
      </c>
      <c r="N13" s="45">
        <v>14</v>
      </c>
      <c r="O13" s="372">
        <v>15</v>
      </c>
      <c r="P13" s="373">
        <v>16</v>
      </c>
      <c r="Q13" s="11">
        <v>17</v>
      </c>
      <c r="R13" s="45">
        <v>18</v>
      </c>
      <c r="S13" s="372">
        <v>19</v>
      </c>
      <c r="T13" s="373">
        <v>20</v>
      </c>
      <c r="U13" s="11">
        <v>21</v>
      </c>
      <c r="V13" s="45">
        <v>22</v>
      </c>
      <c r="W13" s="372">
        <v>23</v>
      </c>
      <c r="X13" s="373">
        <v>24</v>
      </c>
      <c r="Y13" s="11">
        <v>25</v>
      </c>
      <c r="Z13" s="45">
        <v>26</v>
      </c>
      <c r="AA13" s="372">
        <v>27</v>
      </c>
      <c r="AB13" s="373">
        <v>28</v>
      </c>
      <c r="AC13" s="11">
        <v>29</v>
      </c>
      <c r="AD13" s="45">
        <v>30</v>
      </c>
    </row>
    <row r="14" spans="1:30" ht="13.5" hidden="1" customHeight="1" thickBot="1" x14ac:dyDescent="0.3">
      <c r="A14" s="13"/>
      <c r="B14" s="14"/>
      <c r="C14" s="144"/>
      <c r="D14" s="31"/>
      <c r="E14" s="31"/>
      <c r="F14" s="145"/>
      <c r="G14" s="343"/>
      <c r="H14" s="343"/>
      <c r="I14" s="343"/>
      <c r="J14" s="31"/>
      <c r="K14" s="3"/>
      <c r="L14" s="25"/>
      <c r="M14" s="20"/>
      <c r="N14" s="14"/>
      <c r="O14" s="3"/>
      <c r="P14" s="3"/>
      <c r="Q14" s="3"/>
      <c r="R14" s="25"/>
      <c r="S14" s="144"/>
      <c r="T14" s="31"/>
      <c r="U14" s="155"/>
      <c r="V14" s="210"/>
      <c r="W14" s="154"/>
      <c r="X14" s="155"/>
      <c r="Y14" s="155"/>
      <c r="Z14" s="156"/>
      <c r="AA14" s="212"/>
      <c r="AB14" s="143"/>
      <c r="AC14" s="143"/>
      <c r="AD14" s="147"/>
    </row>
    <row r="15" spans="1:30" ht="13.5" hidden="1" customHeight="1" thickBot="1" x14ac:dyDescent="0.3">
      <c r="A15" s="13"/>
      <c r="B15" s="14"/>
      <c r="C15" s="144"/>
      <c r="D15" s="31"/>
      <c r="E15" s="31"/>
      <c r="F15" s="145"/>
      <c r="G15" s="343"/>
      <c r="H15" s="343"/>
      <c r="I15" s="343"/>
      <c r="J15" s="31"/>
      <c r="K15" s="3"/>
      <c r="L15" s="25"/>
      <c r="M15" s="20"/>
      <c r="N15" s="14"/>
      <c r="O15" s="3"/>
      <c r="P15" s="3"/>
      <c r="Q15" s="3"/>
      <c r="R15" s="25"/>
      <c r="S15" s="144"/>
      <c r="T15" s="31"/>
      <c r="U15" s="155"/>
      <c r="V15" s="210"/>
      <c r="W15" s="154"/>
      <c r="X15" s="155"/>
      <c r="Y15" s="155"/>
      <c r="Z15" s="156"/>
      <c r="AA15" s="212"/>
      <c r="AB15" s="143"/>
      <c r="AC15" s="143"/>
      <c r="AD15" s="147"/>
    </row>
    <row r="16" spans="1:30" ht="13.5" hidden="1" customHeight="1" thickBot="1" x14ac:dyDescent="0.3">
      <c r="A16" s="13"/>
      <c r="B16" s="14"/>
      <c r="C16" s="144"/>
      <c r="D16" s="31"/>
      <c r="E16" s="31"/>
      <c r="F16" s="145"/>
      <c r="G16" s="343"/>
      <c r="H16" s="343"/>
      <c r="I16" s="343"/>
      <c r="J16" s="31"/>
      <c r="K16" s="3"/>
      <c r="L16" s="25"/>
      <c r="M16" s="20"/>
      <c r="N16" s="14"/>
      <c r="O16" s="3"/>
      <c r="P16" s="3"/>
      <c r="Q16" s="3"/>
      <c r="R16" s="25"/>
      <c r="S16" s="144"/>
      <c r="T16" s="31"/>
      <c r="U16" s="155"/>
      <c r="V16" s="210"/>
      <c r="W16" s="154"/>
      <c r="X16" s="155"/>
      <c r="Y16" s="155"/>
      <c r="Z16" s="156"/>
      <c r="AA16" s="50"/>
      <c r="AB16" s="31"/>
      <c r="AC16" s="31"/>
      <c r="AD16" s="145"/>
    </row>
    <row r="17" spans="1:31" ht="13.5" hidden="1" customHeight="1" thickBot="1" x14ac:dyDescent="0.3">
      <c r="A17" s="13"/>
      <c r="B17" s="14"/>
      <c r="C17" s="144"/>
      <c r="D17" s="31"/>
      <c r="E17" s="31"/>
      <c r="F17" s="145"/>
      <c r="G17" s="343"/>
      <c r="H17" s="343"/>
      <c r="I17" s="343"/>
      <c r="J17" s="31"/>
      <c r="K17" s="3"/>
      <c r="L17" s="25"/>
      <c r="M17" s="20"/>
      <c r="N17" s="14"/>
      <c r="O17" s="3"/>
      <c r="P17" s="3"/>
      <c r="Q17" s="3"/>
      <c r="R17" s="25"/>
      <c r="S17" s="144"/>
      <c r="T17" s="31"/>
      <c r="U17" s="155"/>
      <c r="V17" s="210"/>
      <c r="W17" s="154"/>
      <c r="X17" s="155"/>
      <c r="Y17" s="155"/>
      <c r="Z17" s="156"/>
      <c r="AA17" s="50"/>
      <c r="AB17" s="31"/>
      <c r="AC17" s="31"/>
      <c r="AD17" s="145"/>
    </row>
    <row r="18" spans="1:31" ht="13.5" hidden="1" customHeight="1" thickBot="1" x14ac:dyDescent="0.3">
      <c r="A18" s="13"/>
      <c r="B18" s="14"/>
      <c r="C18" s="144"/>
      <c r="D18" s="31"/>
      <c r="E18" s="31"/>
      <c r="F18" s="145"/>
      <c r="G18" s="343"/>
      <c r="H18" s="343"/>
      <c r="I18" s="343"/>
      <c r="J18" s="32"/>
      <c r="K18" s="3"/>
      <c r="L18" s="25"/>
      <c r="M18" s="20"/>
      <c r="N18" s="14"/>
      <c r="O18" s="3"/>
      <c r="P18" s="3"/>
      <c r="Q18" s="3"/>
      <c r="R18" s="25"/>
      <c r="S18" s="394"/>
      <c r="T18" s="32"/>
      <c r="U18" s="395"/>
      <c r="V18" s="396"/>
      <c r="W18" s="154"/>
      <c r="X18" s="155"/>
      <c r="Y18" s="155"/>
      <c r="Z18" s="156"/>
      <c r="AA18" s="51"/>
      <c r="AB18" s="32"/>
      <c r="AC18" s="32"/>
      <c r="AD18" s="397"/>
    </row>
    <row r="19" spans="1:31" s="5" customFormat="1" ht="45" customHeight="1" thickBot="1" x14ac:dyDescent="0.3">
      <c r="A19" s="240" t="s">
        <v>25</v>
      </c>
      <c r="B19" s="241" t="s">
        <v>88</v>
      </c>
      <c r="C19" s="374" t="s">
        <v>268</v>
      </c>
      <c r="D19" s="371" t="s">
        <v>269</v>
      </c>
      <c r="E19" s="371">
        <f>E20+E24+E29+'5'!E19+'5'!E24</f>
        <v>6</v>
      </c>
      <c r="F19" s="378">
        <f>F20+F24+F29+'5'!F19+'5'!F24</f>
        <v>2</v>
      </c>
      <c r="G19" s="383">
        <f>G20+G24+G29+'5'!G19+'5'!G24</f>
        <v>1008</v>
      </c>
      <c r="H19" s="384">
        <f>H20+H24+H29+'5'!H19+'5'!H24</f>
        <v>38</v>
      </c>
      <c r="I19" s="385">
        <f>I20+I24+I29+'5'!I19+'5'!I24</f>
        <v>574</v>
      </c>
      <c r="J19" s="242">
        <f>J20+J24+J29+'5'!J19+'5'!J24</f>
        <v>1008</v>
      </c>
      <c r="K19" s="242">
        <f>K20+K24+K29+'5'!K19+'5'!K24</f>
        <v>382</v>
      </c>
      <c r="L19" s="242">
        <f>L20+L24+L29+'5'!L19+'5'!L24</f>
        <v>194</v>
      </c>
      <c r="M19" s="242">
        <f>M20+M24+M29+'5'!M19+'5'!M24</f>
        <v>98</v>
      </c>
      <c r="N19" s="242">
        <f>N20+N24+N29+'5'!N19+'5'!N24</f>
        <v>74</v>
      </c>
      <c r="O19" s="242">
        <f>O20+O24+O29+'5'!O19+'5'!O24</f>
        <v>20</v>
      </c>
      <c r="P19" s="242">
        <f>P20+P24+P29+'5'!P19+'5'!P24</f>
        <v>396</v>
      </c>
      <c r="Q19" s="242">
        <f>Q20+Q24+Q29+'5'!Q19+'5'!Q24</f>
        <v>0</v>
      </c>
      <c r="R19" s="393">
        <f>R20+R24+R29+'5'!R19+'5'!R24</f>
        <v>0</v>
      </c>
      <c r="S19" s="383">
        <f>S20+S24+S29+'5'!S19+'5'!S24</f>
        <v>20</v>
      </c>
      <c r="T19" s="384">
        <f>T20+T24+T29+'5'!T19+'5'!T24</f>
        <v>22</v>
      </c>
      <c r="U19" s="384">
        <f>U20+U24+U29+'5'!U19+'5'!U24</f>
        <v>1</v>
      </c>
      <c r="V19" s="385">
        <f>V20+V24+V29+'5'!V19+'5'!V24</f>
        <v>36</v>
      </c>
      <c r="W19" s="242">
        <f>W20+W24+W29+'5'!W19+'5'!W24</f>
        <v>30</v>
      </c>
      <c r="X19" s="242">
        <f>X20+X24+X29+'5'!X19+'5'!X24</f>
        <v>34</v>
      </c>
      <c r="Y19" s="242">
        <f>Y20+Y24+Y29+'5'!Y19+'5'!Y24</f>
        <v>3</v>
      </c>
      <c r="Z19" s="393">
        <f>Z20+Z24+Z29+'5'!Z19+'5'!Z24</f>
        <v>180</v>
      </c>
      <c r="AA19" s="383">
        <f>AA20+AA24+AA29+'5'!AA19+'5'!AA24</f>
        <v>58</v>
      </c>
      <c r="AB19" s="384">
        <f>AB20+AB24+AB29+'5'!AB19+'5'!AB24</f>
        <v>30</v>
      </c>
      <c r="AC19" s="384">
        <f>AC20+AC24+AC29+'5'!AC19+'5'!AC24</f>
        <v>2</v>
      </c>
      <c r="AD19" s="385">
        <f>AD20+AD24+AD29+'5'!AD19+'5'!AD24</f>
        <v>216</v>
      </c>
      <c r="AE19" s="121"/>
    </row>
    <row r="20" spans="1:31" s="275" customFormat="1" ht="60.75" customHeight="1" x14ac:dyDescent="0.35">
      <c r="A20" s="271" t="s">
        <v>36</v>
      </c>
      <c r="B20" s="368" t="s">
        <v>236</v>
      </c>
      <c r="C20" s="272" t="s">
        <v>135</v>
      </c>
      <c r="D20" s="273" t="s">
        <v>136</v>
      </c>
      <c r="E20" s="274">
        <f>E21+E23</f>
        <v>1</v>
      </c>
      <c r="F20" s="379">
        <f>F21+F23</f>
        <v>1</v>
      </c>
      <c r="G20" s="438">
        <f>G21+G22+G23</f>
        <v>132</v>
      </c>
      <c r="H20" s="437">
        <f t="shared" ref="H20:AD20" si="0">H21+H22+H23</f>
        <v>6</v>
      </c>
      <c r="I20" s="437">
        <f t="shared" si="0"/>
        <v>90</v>
      </c>
      <c r="J20" s="438">
        <f t="shared" si="0"/>
        <v>132</v>
      </c>
      <c r="K20" s="437">
        <f t="shared" si="0"/>
        <v>54</v>
      </c>
      <c r="L20" s="437">
        <f t="shared" si="0"/>
        <v>42</v>
      </c>
      <c r="M20" s="437">
        <f t="shared" si="0"/>
        <v>20</v>
      </c>
      <c r="N20" s="437">
        <f t="shared" si="0"/>
        <v>22</v>
      </c>
      <c r="O20" s="437">
        <f t="shared" si="0"/>
        <v>0</v>
      </c>
      <c r="P20" s="437">
        <f t="shared" si="0"/>
        <v>0</v>
      </c>
      <c r="Q20" s="437">
        <f t="shared" si="0"/>
        <v>0</v>
      </c>
      <c r="R20" s="437">
        <f t="shared" si="0"/>
        <v>0</v>
      </c>
      <c r="S20" s="437">
        <f t="shared" si="0"/>
        <v>20</v>
      </c>
      <c r="T20" s="437">
        <f t="shared" si="0"/>
        <v>22</v>
      </c>
      <c r="U20" s="437">
        <f t="shared" si="0"/>
        <v>1</v>
      </c>
      <c r="V20" s="437">
        <f t="shared" si="0"/>
        <v>36</v>
      </c>
      <c r="W20" s="437">
        <f t="shared" si="0"/>
        <v>0</v>
      </c>
      <c r="X20" s="437">
        <f t="shared" si="0"/>
        <v>0</v>
      </c>
      <c r="Y20" s="437">
        <f t="shared" si="0"/>
        <v>0</v>
      </c>
      <c r="Z20" s="437">
        <f t="shared" si="0"/>
        <v>0</v>
      </c>
      <c r="AA20" s="437">
        <f t="shared" si="0"/>
        <v>0</v>
      </c>
      <c r="AB20" s="437">
        <f t="shared" si="0"/>
        <v>0</v>
      </c>
      <c r="AC20" s="437">
        <f t="shared" si="0"/>
        <v>0</v>
      </c>
      <c r="AD20" s="437">
        <f t="shared" si="0"/>
        <v>0</v>
      </c>
    </row>
    <row r="21" spans="1:31" ht="46.5" customHeight="1" x14ac:dyDescent="0.3">
      <c r="A21" s="238" t="s">
        <v>226</v>
      </c>
      <c r="B21" s="369" t="s">
        <v>237</v>
      </c>
      <c r="C21" s="235" t="s">
        <v>245</v>
      </c>
      <c r="D21" s="180"/>
      <c r="E21" s="172">
        <v>1</v>
      </c>
      <c r="F21" s="197">
        <v>1</v>
      </c>
      <c r="G21" s="388">
        <v>96</v>
      </c>
      <c r="H21" s="229">
        <v>6</v>
      </c>
      <c r="I21" s="386">
        <f>G21-H21</f>
        <v>90</v>
      </c>
      <c r="J21" s="392">
        <f>G21</f>
        <v>96</v>
      </c>
      <c r="K21" s="172">
        <f>G21-L21</f>
        <v>54</v>
      </c>
      <c r="L21" s="172">
        <f>SUM(S21:AD21)-U21-V21-Y21-Z21-AC21-AD21</f>
        <v>42</v>
      </c>
      <c r="M21" s="233">
        <f>L21-N21-O21</f>
        <v>20</v>
      </c>
      <c r="N21" s="172">
        <v>22</v>
      </c>
      <c r="O21" s="172"/>
      <c r="P21" s="172"/>
      <c r="Q21" s="172"/>
      <c r="R21" s="197"/>
      <c r="S21" s="198">
        <v>20</v>
      </c>
      <c r="T21" s="172">
        <v>22</v>
      </c>
      <c r="U21" s="195">
        <v>1</v>
      </c>
      <c r="V21" s="196"/>
      <c r="W21" s="199"/>
      <c r="X21" s="195"/>
      <c r="Y21" s="195"/>
      <c r="Z21" s="200"/>
      <c r="AA21" s="194"/>
      <c r="AB21" s="195"/>
      <c r="AC21" s="195"/>
      <c r="AD21" s="196"/>
    </row>
    <row r="22" spans="1:31" ht="14.4" customHeight="1" x14ac:dyDescent="0.3">
      <c r="A22" s="238" t="s">
        <v>264</v>
      </c>
      <c r="B22" s="369" t="s">
        <v>2</v>
      </c>
      <c r="C22" s="235" t="s">
        <v>245</v>
      </c>
      <c r="D22" s="180"/>
      <c r="E22" s="172"/>
      <c r="F22" s="197"/>
      <c r="G22" s="388">
        <v>36</v>
      </c>
      <c r="H22" s="229"/>
      <c r="I22" s="386"/>
      <c r="J22" s="392">
        <v>36</v>
      </c>
      <c r="K22" s="172"/>
      <c r="L22" s="172"/>
      <c r="M22" s="233"/>
      <c r="N22" s="172"/>
      <c r="O22" s="172"/>
      <c r="P22" s="172"/>
      <c r="Q22" s="172"/>
      <c r="R22" s="197"/>
      <c r="S22" s="198"/>
      <c r="T22" s="172"/>
      <c r="U22" s="195"/>
      <c r="V22" s="196">
        <v>36</v>
      </c>
      <c r="W22" s="199"/>
      <c r="X22" s="195"/>
      <c r="Y22" s="195"/>
      <c r="Z22" s="200"/>
      <c r="AA22" s="194"/>
      <c r="AB22" s="195"/>
      <c r="AC22" s="195"/>
      <c r="AD22" s="196"/>
    </row>
    <row r="23" spans="1:31" ht="15.6" x14ac:dyDescent="0.3">
      <c r="A23" s="238" t="s">
        <v>38</v>
      </c>
      <c r="B23" s="369" t="s">
        <v>227</v>
      </c>
      <c r="C23" s="235"/>
      <c r="D23" s="213"/>
      <c r="E23" s="227"/>
      <c r="F23" s="197"/>
      <c r="G23" s="388"/>
      <c r="H23" s="229"/>
      <c r="I23" s="386"/>
      <c r="J23" s="392"/>
      <c r="K23" s="172"/>
      <c r="L23" s="172"/>
      <c r="M23" s="233"/>
      <c r="N23" s="172"/>
      <c r="O23" s="172"/>
      <c r="P23" s="172"/>
      <c r="Q23" s="172"/>
      <c r="R23" s="197"/>
      <c r="S23" s="198"/>
      <c r="T23" s="172"/>
      <c r="U23" s="195"/>
      <c r="V23" s="196"/>
      <c r="W23" s="199"/>
      <c r="X23" s="195"/>
      <c r="Y23" s="195"/>
      <c r="Z23" s="200"/>
      <c r="AA23" s="194"/>
      <c r="AB23" s="195"/>
      <c r="AC23" s="195"/>
      <c r="AD23" s="196"/>
    </row>
    <row r="24" spans="1:31" s="275" customFormat="1" ht="87.75" customHeight="1" x14ac:dyDescent="0.35">
      <c r="A24" s="271" t="s">
        <v>39</v>
      </c>
      <c r="B24" s="370" t="s">
        <v>238</v>
      </c>
      <c r="C24" s="277" t="s">
        <v>135</v>
      </c>
      <c r="D24" s="274" t="s">
        <v>244</v>
      </c>
      <c r="E24" s="273">
        <f>E25+E26+E28</f>
        <v>2</v>
      </c>
      <c r="F24" s="380">
        <f>F25+F26+F28</f>
        <v>0</v>
      </c>
      <c r="G24" s="389">
        <f>G25+G26+G27+G28</f>
        <v>300</v>
      </c>
      <c r="H24" s="272">
        <f t="shared" ref="H24:AD24" si="1">H25+H26+H27+H28</f>
        <v>10</v>
      </c>
      <c r="I24" s="272">
        <f t="shared" si="1"/>
        <v>146</v>
      </c>
      <c r="J24" s="389">
        <f t="shared" si="1"/>
        <v>300</v>
      </c>
      <c r="K24" s="272">
        <f t="shared" si="1"/>
        <v>108</v>
      </c>
      <c r="L24" s="272">
        <f t="shared" si="1"/>
        <v>48</v>
      </c>
      <c r="M24" s="272">
        <f t="shared" si="1"/>
        <v>22</v>
      </c>
      <c r="N24" s="272">
        <f t="shared" si="1"/>
        <v>24</v>
      </c>
      <c r="O24" s="272">
        <f t="shared" si="1"/>
        <v>0</v>
      </c>
      <c r="P24" s="272">
        <f t="shared" si="1"/>
        <v>144</v>
      </c>
      <c r="Q24" s="272">
        <f t="shared" si="1"/>
        <v>0</v>
      </c>
      <c r="R24" s="272">
        <f t="shared" si="1"/>
        <v>0</v>
      </c>
      <c r="S24" s="272">
        <f t="shared" si="1"/>
        <v>0</v>
      </c>
      <c r="T24" s="272">
        <f t="shared" si="1"/>
        <v>0</v>
      </c>
      <c r="U24" s="272">
        <f t="shared" si="1"/>
        <v>0</v>
      </c>
      <c r="V24" s="272">
        <f t="shared" si="1"/>
        <v>0</v>
      </c>
      <c r="W24" s="272">
        <f t="shared" si="1"/>
        <v>22</v>
      </c>
      <c r="X24" s="272">
        <f t="shared" si="1"/>
        <v>26</v>
      </c>
      <c r="Y24" s="272">
        <f t="shared" si="1"/>
        <v>2</v>
      </c>
      <c r="Z24" s="272">
        <f t="shared" si="1"/>
        <v>144</v>
      </c>
      <c r="AA24" s="272">
        <f t="shared" si="1"/>
        <v>0</v>
      </c>
      <c r="AB24" s="272">
        <f t="shared" si="1"/>
        <v>0</v>
      </c>
      <c r="AC24" s="272">
        <f t="shared" si="1"/>
        <v>0</v>
      </c>
      <c r="AD24" s="272">
        <f t="shared" si="1"/>
        <v>0</v>
      </c>
    </row>
    <row r="25" spans="1:31" ht="55.5" customHeight="1" x14ac:dyDescent="0.3">
      <c r="A25" s="239" t="s">
        <v>229</v>
      </c>
      <c r="B25" s="369" t="s">
        <v>239</v>
      </c>
      <c r="C25" s="236"/>
      <c r="D25" s="229" t="s">
        <v>214</v>
      </c>
      <c r="E25" s="230">
        <v>1</v>
      </c>
      <c r="F25" s="197"/>
      <c r="G25" s="388">
        <v>96</v>
      </c>
      <c r="H25" s="229">
        <v>6</v>
      </c>
      <c r="I25" s="386">
        <f>G25-H25</f>
        <v>90</v>
      </c>
      <c r="J25" s="392">
        <f>G25</f>
        <v>96</v>
      </c>
      <c r="K25" s="172">
        <f>J25-L25</f>
        <v>64</v>
      </c>
      <c r="L25" s="172">
        <f>SUM(S25:AD25)-U25-V25-Y25-Z25-AC25-AD25</f>
        <v>32</v>
      </c>
      <c r="M25" s="233">
        <v>16</v>
      </c>
      <c r="N25" s="172">
        <v>14</v>
      </c>
      <c r="O25" s="172"/>
      <c r="P25" s="172"/>
      <c r="Q25" s="172"/>
      <c r="R25" s="197"/>
      <c r="S25" s="198"/>
      <c r="T25" s="172"/>
      <c r="U25" s="195"/>
      <c r="V25" s="196"/>
      <c r="W25" s="199">
        <v>16</v>
      </c>
      <c r="X25" s="195">
        <v>16</v>
      </c>
      <c r="Y25" s="195">
        <v>1</v>
      </c>
      <c r="Z25" s="200"/>
      <c r="AA25" s="194"/>
      <c r="AB25" s="195"/>
      <c r="AC25" s="195"/>
      <c r="AD25" s="196"/>
    </row>
    <row r="26" spans="1:31" ht="42.75" customHeight="1" x14ac:dyDescent="0.3">
      <c r="A26" s="239" t="s">
        <v>230</v>
      </c>
      <c r="B26" s="369" t="s">
        <v>228</v>
      </c>
      <c r="C26" s="236"/>
      <c r="D26" s="213" t="s">
        <v>214</v>
      </c>
      <c r="E26" s="229">
        <v>1</v>
      </c>
      <c r="F26" s="197"/>
      <c r="G26" s="388">
        <v>60</v>
      </c>
      <c r="H26" s="229">
        <v>4</v>
      </c>
      <c r="I26" s="386">
        <f>G26-H26</f>
        <v>56</v>
      </c>
      <c r="J26" s="392">
        <f>G26</f>
        <v>60</v>
      </c>
      <c r="K26" s="172">
        <f>J26-L26</f>
        <v>44</v>
      </c>
      <c r="L26" s="172">
        <f>SUM(S26:AD26)-U26-V26-Y26-Z26-AC26-AD26</f>
        <v>16</v>
      </c>
      <c r="M26" s="233">
        <v>6</v>
      </c>
      <c r="N26" s="172">
        <v>10</v>
      </c>
      <c r="O26" s="172"/>
      <c r="P26" s="172"/>
      <c r="Q26" s="172"/>
      <c r="R26" s="197"/>
      <c r="S26" s="198"/>
      <c r="T26" s="172"/>
      <c r="U26" s="195"/>
      <c r="V26" s="196"/>
      <c r="W26" s="199">
        <v>6</v>
      </c>
      <c r="X26" s="195">
        <v>10</v>
      </c>
      <c r="Y26" s="195">
        <v>1</v>
      </c>
      <c r="Z26" s="200"/>
      <c r="AA26" s="194"/>
      <c r="AB26" s="195"/>
      <c r="AC26" s="195"/>
      <c r="AD26" s="196"/>
    </row>
    <row r="27" spans="1:31" ht="17.399999999999999" customHeight="1" x14ac:dyDescent="0.3">
      <c r="A27" s="239" t="s">
        <v>265</v>
      </c>
      <c r="B27" s="369"/>
      <c r="C27" s="236"/>
      <c r="D27" s="213"/>
      <c r="E27" s="229"/>
      <c r="F27" s="197"/>
      <c r="G27" s="388"/>
      <c r="H27" s="229"/>
      <c r="I27" s="386"/>
      <c r="J27" s="392">
        <f>G27</f>
        <v>0</v>
      </c>
      <c r="K27" s="172"/>
      <c r="L27" s="172"/>
      <c r="M27" s="233"/>
      <c r="N27" s="172"/>
      <c r="O27" s="172"/>
      <c r="P27" s="172"/>
      <c r="Q27" s="172"/>
      <c r="R27" s="197"/>
      <c r="S27" s="198"/>
      <c r="T27" s="172"/>
      <c r="U27" s="195"/>
      <c r="V27" s="196"/>
      <c r="W27" s="199"/>
      <c r="X27" s="195"/>
      <c r="Y27" s="195"/>
      <c r="Z27" s="200"/>
      <c r="AA27" s="194"/>
      <c r="AB27" s="195"/>
      <c r="AC27" s="195"/>
      <c r="AD27" s="196"/>
    </row>
    <row r="28" spans="1:31" ht="19.2" customHeight="1" x14ac:dyDescent="0.3">
      <c r="A28" s="239" t="s">
        <v>231</v>
      </c>
      <c r="B28" s="369" t="s">
        <v>227</v>
      </c>
      <c r="C28" s="236" t="s">
        <v>160</v>
      </c>
      <c r="D28" s="213"/>
      <c r="E28" s="229"/>
      <c r="F28" s="197"/>
      <c r="G28" s="388">
        <v>144</v>
      </c>
      <c r="H28" s="229"/>
      <c r="I28" s="386"/>
      <c r="J28" s="392">
        <v>144</v>
      </c>
      <c r="K28" s="172"/>
      <c r="L28" s="172"/>
      <c r="M28" s="233"/>
      <c r="N28" s="172"/>
      <c r="O28" s="172"/>
      <c r="P28" s="172">
        <v>144</v>
      </c>
      <c r="Q28" s="172"/>
      <c r="R28" s="197"/>
      <c r="S28" s="198"/>
      <c r="T28" s="172"/>
      <c r="U28" s="195"/>
      <c r="V28" s="196"/>
      <c r="W28" s="199"/>
      <c r="X28" s="195"/>
      <c r="Y28" s="195"/>
      <c r="Z28" s="200">
        <v>144</v>
      </c>
      <c r="AA28" s="194"/>
      <c r="AB28" s="195"/>
      <c r="AC28" s="195"/>
      <c r="AD28" s="196"/>
    </row>
    <row r="29" spans="1:31" s="275" customFormat="1" ht="42" customHeight="1" x14ac:dyDescent="0.35">
      <c r="A29" s="271" t="s">
        <v>41</v>
      </c>
      <c r="B29" s="370" t="s">
        <v>240</v>
      </c>
      <c r="C29" s="272" t="s">
        <v>246</v>
      </c>
      <c r="D29" s="273" t="s">
        <v>136</v>
      </c>
      <c r="E29" s="273">
        <f>E30+E32</f>
        <v>1</v>
      </c>
      <c r="F29" s="380">
        <f>F30+F32</f>
        <v>1</v>
      </c>
      <c r="G29" s="389">
        <f>G30+G31+G32</f>
        <v>206</v>
      </c>
      <c r="H29" s="272">
        <f t="shared" ref="H29:AD29" si="2">H30+H31+H32</f>
        <v>8</v>
      </c>
      <c r="I29" s="272">
        <f t="shared" si="2"/>
        <v>90</v>
      </c>
      <c r="J29" s="389">
        <f t="shared" si="2"/>
        <v>206</v>
      </c>
      <c r="K29" s="272">
        <f t="shared" si="2"/>
        <v>72</v>
      </c>
      <c r="L29" s="272">
        <f t="shared" si="2"/>
        <v>26</v>
      </c>
      <c r="M29" s="272">
        <f t="shared" si="2"/>
        <v>16</v>
      </c>
      <c r="N29" s="272">
        <f t="shared" si="2"/>
        <v>10</v>
      </c>
      <c r="O29" s="272">
        <f t="shared" si="2"/>
        <v>0</v>
      </c>
      <c r="P29" s="272">
        <f t="shared" si="2"/>
        <v>108</v>
      </c>
      <c r="Q29" s="272">
        <f t="shared" si="2"/>
        <v>0</v>
      </c>
      <c r="R29" s="272">
        <f t="shared" si="2"/>
        <v>0</v>
      </c>
      <c r="S29" s="272">
        <f t="shared" si="2"/>
        <v>0</v>
      </c>
      <c r="T29" s="272">
        <f t="shared" si="2"/>
        <v>0</v>
      </c>
      <c r="U29" s="272">
        <f t="shared" si="2"/>
        <v>0</v>
      </c>
      <c r="V29" s="272">
        <f t="shared" si="2"/>
        <v>0</v>
      </c>
      <c r="W29" s="272">
        <f t="shared" si="2"/>
        <v>0</v>
      </c>
      <c r="X29" s="272">
        <f t="shared" si="2"/>
        <v>0</v>
      </c>
      <c r="Y29" s="272">
        <f t="shared" si="2"/>
        <v>0</v>
      </c>
      <c r="Z29" s="272">
        <f t="shared" si="2"/>
        <v>0</v>
      </c>
      <c r="AA29" s="272">
        <f t="shared" si="2"/>
        <v>16</v>
      </c>
      <c r="AB29" s="272">
        <f t="shared" si="2"/>
        <v>10</v>
      </c>
      <c r="AC29" s="272">
        <f t="shared" si="2"/>
        <v>1</v>
      </c>
      <c r="AD29" s="272">
        <f t="shared" si="2"/>
        <v>108</v>
      </c>
    </row>
    <row r="30" spans="1:31" ht="42" customHeight="1" x14ac:dyDescent="0.3">
      <c r="A30" s="239" t="s">
        <v>241</v>
      </c>
      <c r="B30" s="369" t="s">
        <v>242</v>
      </c>
      <c r="C30" s="235" t="s">
        <v>245</v>
      </c>
      <c r="D30" s="213"/>
      <c r="E30" s="230">
        <v>1</v>
      </c>
      <c r="F30" s="381">
        <v>1</v>
      </c>
      <c r="G30" s="390">
        <v>98</v>
      </c>
      <c r="H30" s="213">
        <v>8</v>
      </c>
      <c r="I30" s="386">
        <f>G30-H30</f>
        <v>90</v>
      </c>
      <c r="J30" s="392">
        <f>G30</f>
        <v>98</v>
      </c>
      <c r="K30" s="172">
        <f>J30-L30</f>
        <v>72</v>
      </c>
      <c r="L30" s="172">
        <f>SUM(S30:AD30)-U30-V30-Y30-Z30-AC30-AD30</f>
        <v>26</v>
      </c>
      <c r="M30" s="233">
        <f>L30-N30-O30</f>
        <v>16</v>
      </c>
      <c r="N30" s="172">
        <v>10</v>
      </c>
      <c r="O30" s="244"/>
      <c r="P30" s="244"/>
      <c r="Q30" s="244"/>
      <c r="R30" s="245"/>
      <c r="S30" s="243"/>
      <c r="T30" s="244"/>
      <c r="U30" s="246"/>
      <c r="V30" s="248"/>
      <c r="W30" s="249"/>
      <c r="X30" s="246"/>
      <c r="Y30" s="246"/>
      <c r="Z30" s="247"/>
      <c r="AA30" s="401">
        <v>16</v>
      </c>
      <c r="AB30" s="231">
        <v>10</v>
      </c>
      <c r="AC30" s="231">
        <v>1</v>
      </c>
      <c r="AD30" s="402"/>
    </row>
    <row r="31" spans="1:31" ht="18" customHeight="1" x14ac:dyDescent="0.3">
      <c r="A31" s="239" t="s">
        <v>266</v>
      </c>
      <c r="B31" s="369" t="s">
        <v>2</v>
      </c>
      <c r="C31" s="424" t="s">
        <v>245</v>
      </c>
      <c r="D31" s="425"/>
      <c r="E31" s="426"/>
      <c r="F31" s="427"/>
      <c r="G31" s="428">
        <v>36</v>
      </c>
      <c r="H31" s="429"/>
      <c r="I31" s="430"/>
      <c r="J31" s="392">
        <v>36</v>
      </c>
      <c r="K31" s="172"/>
      <c r="L31" s="172"/>
      <c r="M31" s="233"/>
      <c r="N31" s="172"/>
      <c r="O31" s="244"/>
      <c r="P31" s="213">
        <v>36</v>
      </c>
      <c r="Q31" s="244"/>
      <c r="R31" s="245"/>
      <c r="S31" s="431"/>
      <c r="T31" s="429"/>
      <c r="U31" s="432"/>
      <c r="V31" s="433"/>
      <c r="W31" s="249"/>
      <c r="X31" s="246"/>
      <c r="Y31" s="246"/>
      <c r="Z31" s="247"/>
      <c r="AA31" s="434"/>
      <c r="AB31" s="292"/>
      <c r="AC31" s="292"/>
      <c r="AD31" s="435">
        <v>36</v>
      </c>
    </row>
    <row r="32" spans="1:31" ht="16.2" customHeight="1" thickBot="1" x14ac:dyDescent="0.35">
      <c r="A32" s="239" t="s">
        <v>43</v>
      </c>
      <c r="B32" s="369" t="s">
        <v>232</v>
      </c>
      <c r="C32" s="375" t="s">
        <v>160</v>
      </c>
      <c r="D32" s="376"/>
      <c r="E32" s="377"/>
      <c r="F32" s="382"/>
      <c r="G32" s="391">
        <v>72</v>
      </c>
      <c r="H32" s="377"/>
      <c r="I32" s="387"/>
      <c r="J32" s="392">
        <f>SUM(K32:L32,P32:R32)</f>
        <v>72</v>
      </c>
      <c r="K32" s="172"/>
      <c r="L32" s="172"/>
      <c r="M32" s="233"/>
      <c r="N32" s="172"/>
      <c r="O32" s="172"/>
      <c r="P32" s="172">
        <v>72</v>
      </c>
      <c r="Q32" s="172"/>
      <c r="R32" s="197"/>
      <c r="S32" s="398"/>
      <c r="T32" s="399"/>
      <c r="U32" s="399"/>
      <c r="V32" s="400"/>
      <c r="W32" s="199"/>
      <c r="X32" s="195"/>
      <c r="Y32" s="195"/>
      <c r="Z32" s="200"/>
      <c r="AA32" s="398"/>
      <c r="AB32" s="399"/>
      <c r="AC32" s="399"/>
      <c r="AD32" s="400">
        <v>72</v>
      </c>
    </row>
    <row r="33" spans="2:26" ht="18" hidden="1" customHeight="1" thickBot="1" x14ac:dyDescent="0.35">
      <c r="B33" s="232"/>
      <c r="R33" s="122"/>
      <c r="S33" s="122"/>
      <c r="T33" s="122"/>
      <c r="U33" s="123"/>
      <c r="V33" s="123"/>
      <c r="W33" s="123"/>
      <c r="X33" s="123"/>
      <c r="Y33" s="123"/>
      <c r="Z33" s="123"/>
    </row>
    <row r="34" spans="2:26" ht="35.25" customHeight="1" x14ac:dyDescent="0.3">
      <c r="R34" s="122" t="s">
        <v>161</v>
      </c>
      <c r="S34" s="122"/>
      <c r="T34" s="122"/>
      <c r="U34" s="123">
        <v>1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</row>
    <row r="35" spans="2:26" ht="37.5" customHeight="1" x14ac:dyDescent="0.25"/>
    <row r="36" spans="2:26" ht="18" customHeight="1" x14ac:dyDescent="0.25"/>
  </sheetData>
  <mergeCells count="43">
    <mergeCell ref="Z8:Z12"/>
    <mergeCell ref="N9:N12"/>
    <mergeCell ref="A2:Z2"/>
    <mergeCell ref="A4:A12"/>
    <mergeCell ref="B4:B12"/>
    <mergeCell ref="C4:D9"/>
    <mergeCell ref="E4:F9"/>
    <mergeCell ref="G4:G12"/>
    <mergeCell ref="H4:I5"/>
    <mergeCell ref="J4:J12"/>
    <mergeCell ref="K4:R5"/>
    <mergeCell ref="S4:AD6"/>
    <mergeCell ref="I6:I7"/>
    <mergeCell ref="AA7:AD7"/>
    <mergeCell ref="I8:I12"/>
    <mergeCell ref="AA8:AA12"/>
    <mergeCell ref="AB8:AB12"/>
    <mergeCell ref="AC8:AC12"/>
    <mergeCell ref="AD8:AD12"/>
    <mergeCell ref="O9:O12"/>
    <mergeCell ref="P7:P12"/>
    <mergeCell ref="Y8:Y12"/>
    <mergeCell ref="Q7:Q12"/>
    <mergeCell ref="R7:R12"/>
    <mergeCell ref="S7:V7"/>
    <mergeCell ref="W7:Z7"/>
    <mergeCell ref="T8:T12"/>
    <mergeCell ref="U8:U12"/>
    <mergeCell ref="V8:V12"/>
    <mergeCell ref="W8:W12"/>
    <mergeCell ref="S8:S12"/>
    <mergeCell ref="X8:X12"/>
    <mergeCell ref="C10:C12"/>
    <mergeCell ref="D10:D12"/>
    <mergeCell ref="E10:E12"/>
    <mergeCell ref="F10:F12"/>
    <mergeCell ref="M9:M12"/>
    <mergeCell ref="H6:H12"/>
    <mergeCell ref="K6:K12"/>
    <mergeCell ref="L6:R6"/>
    <mergeCell ref="L7:O7"/>
    <mergeCell ref="M8:O8"/>
    <mergeCell ref="L8:L12"/>
  </mergeCells>
  <conditionalFormatting sqref="L21:M23 L25:M28 L30:M32">
    <cfRule type="expression" dxfId="22" priority="10" stopIfTrue="1">
      <formula>#REF!+#REF!+M21+N21&lt;&gt;L21</formula>
    </cfRule>
  </conditionalFormatting>
  <conditionalFormatting sqref="L21:M23 L25:M28 L30:M32">
    <cfRule type="expression" dxfId="21" priority="8" stopIfTrue="1">
      <formula>L21&lt;&gt;#REF!+#REF!+M21</formula>
    </cfRule>
  </conditionalFormatting>
  <conditionalFormatting sqref="L21:M23 L25:M28 L30:M32">
    <cfRule type="expression" dxfId="20" priority="7" stopIfTrue="1">
      <formula>#REF!+#REF!+M21+N21&lt;&gt;L21</formula>
    </cfRule>
  </conditionalFormatting>
  <conditionalFormatting sqref="L30:M32">
    <cfRule type="expression" dxfId="19" priority="5" stopIfTrue="1">
      <formula>#REF!+#REF!+M30+N30&lt;&gt;L30</formula>
    </cfRule>
  </conditionalFormatting>
  <conditionalFormatting sqref="L30:M32">
    <cfRule type="expression" dxfId="18" priority="4" stopIfTrue="1">
      <formula>L30&lt;&gt;#REF!+M30+N30</formula>
    </cfRule>
  </conditionalFormatting>
  <conditionalFormatting sqref="L30:M32">
    <cfRule type="expression" dxfId="17" priority="3" stopIfTrue="1">
      <formula>L30&lt;&gt;#REF!+#REF!+M30</formula>
    </cfRule>
  </conditionalFormatting>
  <conditionalFormatting sqref="L30:M32">
    <cfRule type="expression" dxfId="16" priority="2" stopIfTrue="1">
      <formula>#REF!+#REF!+M30+N30&lt;&gt;L30</formula>
    </cfRule>
  </conditionalFormatting>
  <conditionalFormatting sqref="L30:M32">
    <cfRule type="expression" dxfId="15" priority="1" stopIfTrue="1">
      <formula>L30&lt;&gt;#REF!+#REF!+M30</formula>
    </cfRule>
  </conditionalFormatting>
  <pageMargins left="0.39370078740157483" right="0.23622047244094491" top="0.39370078740157483" bottom="0.27559055118110237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view="pageBreakPreview" zoomScale="60" zoomScaleNormal="70" workbookViewId="0">
      <pane ySplit="18" topLeftCell="A19" activePane="bottomLeft" state="frozen"/>
      <selection pane="bottomLeft" activeCell="F25" sqref="F25"/>
    </sheetView>
  </sheetViews>
  <sheetFormatPr defaultColWidth="9.109375" defaultRowHeight="13.2" x14ac:dyDescent="0.25"/>
  <cols>
    <col min="1" max="1" width="12.33203125" style="1" customWidth="1"/>
    <col min="2" max="2" width="45.5546875" style="1" customWidth="1"/>
    <col min="3" max="3" width="6.33203125" style="1" customWidth="1"/>
    <col min="4" max="4" width="6.6640625" style="1" customWidth="1"/>
    <col min="5" max="5" width="6.5546875" style="1" customWidth="1"/>
    <col min="6" max="6" width="8.6640625" style="1" customWidth="1"/>
    <col min="7" max="7" width="7.109375" style="270" customWidth="1"/>
    <col min="8" max="8" width="6.44140625" style="270" customWidth="1"/>
    <col min="9" max="9" width="8" style="270" customWidth="1"/>
    <col min="10" max="18" width="6.6640625" style="1" customWidth="1"/>
    <col min="19" max="19" width="8" style="1" customWidth="1"/>
    <col min="20" max="20" width="7.5546875" style="1" customWidth="1"/>
    <col min="21" max="26" width="7.5546875" style="4" customWidth="1"/>
    <col min="27" max="28" width="7.6640625" style="1" customWidth="1"/>
    <col min="29" max="29" width="7.88671875" style="1" customWidth="1"/>
    <col min="30" max="30" width="7.5546875" style="1" customWidth="1"/>
    <col min="31" max="16384" width="9.109375" style="1"/>
  </cols>
  <sheetData>
    <row r="1" spans="1:31" ht="16.5" customHeight="1" x14ac:dyDescent="0.25">
      <c r="A1" s="6" t="s">
        <v>252</v>
      </c>
      <c r="B1" s="7"/>
      <c r="C1" s="7"/>
      <c r="D1" s="7"/>
      <c r="E1" s="7"/>
      <c r="F1" s="7"/>
      <c r="G1" s="339"/>
      <c r="H1" s="339"/>
      <c r="I1" s="33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9"/>
      <c r="W1" s="9"/>
      <c r="X1" s="9"/>
      <c r="Y1" s="9"/>
      <c r="Z1" s="18"/>
    </row>
    <row r="2" spans="1:31" ht="15.75" customHeight="1" x14ac:dyDescent="0.25">
      <c r="A2" s="450" t="s">
        <v>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2"/>
    </row>
    <row r="3" spans="1:31" ht="15" customHeight="1" thickBot="1" x14ac:dyDescent="0.3">
      <c r="A3" s="8"/>
      <c r="B3" s="2"/>
      <c r="C3" s="2"/>
      <c r="D3" s="2"/>
      <c r="E3" s="137"/>
      <c r="F3" s="137"/>
      <c r="G3" s="340"/>
      <c r="H3" s="340"/>
      <c r="I3" s="340"/>
      <c r="J3" s="137"/>
      <c r="K3" s="137"/>
      <c r="L3" s="137"/>
      <c r="M3" s="137"/>
      <c r="N3" s="137"/>
      <c r="O3" s="137"/>
      <c r="P3" s="137"/>
      <c r="Q3" s="137"/>
      <c r="R3" s="137"/>
      <c r="S3" s="2"/>
      <c r="T3" s="2"/>
      <c r="U3" s="2"/>
      <c r="V3" s="2"/>
      <c r="W3" s="2"/>
      <c r="X3" s="2"/>
      <c r="Y3" s="2"/>
      <c r="Z3" s="19"/>
    </row>
    <row r="4" spans="1:31" ht="15" customHeight="1" thickBot="1" x14ac:dyDescent="0.3">
      <c r="A4" s="453" t="s">
        <v>0</v>
      </c>
      <c r="B4" s="454" t="s">
        <v>11</v>
      </c>
      <c r="C4" s="550" t="s">
        <v>12</v>
      </c>
      <c r="D4" s="551"/>
      <c r="E4" s="532" t="s">
        <v>203</v>
      </c>
      <c r="F4" s="533"/>
      <c r="G4" s="584" t="s">
        <v>247</v>
      </c>
      <c r="H4" s="602" t="s">
        <v>205</v>
      </c>
      <c r="I4" s="602"/>
      <c r="J4" s="459" t="s">
        <v>248</v>
      </c>
      <c r="K4" s="462" t="s">
        <v>206</v>
      </c>
      <c r="L4" s="462"/>
      <c r="M4" s="462"/>
      <c r="N4" s="462"/>
      <c r="O4" s="462"/>
      <c r="P4" s="462"/>
      <c r="Q4" s="462"/>
      <c r="R4" s="462"/>
      <c r="S4" s="464" t="s">
        <v>111</v>
      </c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6"/>
    </row>
    <row r="5" spans="1:31" ht="46.5" customHeight="1" thickBot="1" x14ac:dyDescent="0.3">
      <c r="A5" s="453"/>
      <c r="B5" s="455"/>
      <c r="C5" s="552"/>
      <c r="D5" s="553"/>
      <c r="E5" s="534"/>
      <c r="F5" s="535"/>
      <c r="G5" s="542"/>
      <c r="H5" s="603"/>
      <c r="I5" s="603"/>
      <c r="J5" s="460"/>
      <c r="K5" s="463"/>
      <c r="L5" s="463"/>
      <c r="M5" s="463"/>
      <c r="N5" s="463"/>
      <c r="O5" s="463"/>
      <c r="P5" s="463"/>
      <c r="Q5" s="463"/>
      <c r="R5" s="463"/>
      <c r="S5" s="467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</row>
    <row r="6" spans="1:31" ht="15" customHeight="1" thickBot="1" x14ac:dyDescent="0.3">
      <c r="A6" s="453"/>
      <c r="B6" s="455"/>
      <c r="C6" s="552"/>
      <c r="D6" s="553"/>
      <c r="E6" s="534"/>
      <c r="F6" s="535"/>
      <c r="G6" s="542"/>
      <c r="H6" s="567" t="s">
        <v>102</v>
      </c>
      <c r="I6" s="604" t="s">
        <v>103</v>
      </c>
      <c r="J6" s="460"/>
      <c r="K6" s="473" t="s">
        <v>102</v>
      </c>
      <c r="L6" s="476" t="s">
        <v>103</v>
      </c>
      <c r="M6" s="477"/>
      <c r="N6" s="477"/>
      <c r="O6" s="477"/>
      <c r="P6" s="477"/>
      <c r="Q6" s="477"/>
      <c r="R6" s="477"/>
      <c r="S6" s="467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9"/>
    </row>
    <row r="7" spans="1:31" ht="40.5" customHeight="1" thickBot="1" x14ac:dyDescent="0.3">
      <c r="A7" s="453"/>
      <c r="B7" s="455"/>
      <c r="C7" s="552"/>
      <c r="D7" s="553"/>
      <c r="E7" s="534"/>
      <c r="F7" s="535"/>
      <c r="G7" s="542"/>
      <c r="H7" s="546"/>
      <c r="I7" s="605"/>
      <c r="J7" s="460"/>
      <c r="K7" s="474"/>
      <c r="L7" s="478" t="s">
        <v>106</v>
      </c>
      <c r="M7" s="479"/>
      <c r="N7" s="479"/>
      <c r="O7" s="480"/>
      <c r="P7" s="502" t="s">
        <v>104</v>
      </c>
      <c r="Q7" s="504" t="s">
        <v>105</v>
      </c>
      <c r="R7" s="504" t="s">
        <v>4</v>
      </c>
      <c r="S7" s="574" t="s">
        <v>7</v>
      </c>
      <c r="T7" s="575"/>
      <c r="U7" s="575"/>
      <c r="V7" s="576"/>
      <c r="W7" s="577" t="s">
        <v>8</v>
      </c>
      <c r="X7" s="578"/>
      <c r="Y7" s="578"/>
      <c r="Z7" s="578"/>
      <c r="AA7" s="514" t="s">
        <v>9</v>
      </c>
      <c r="AB7" s="515"/>
      <c r="AC7" s="515"/>
      <c r="AD7" s="516"/>
    </row>
    <row r="8" spans="1:31" ht="28.5" customHeight="1" thickBot="1" x14ac:dyDescent="0.3">
      <c r="A8" s="453"/>
      <c r="B8" s="455"/>
      <c r="C8" s="552"/>
      <c r="D8" s="553"/>
      <c r="E8" s="534"/>
      <c r="F8" s="535"/>
      <c r="G8" s="542"/>
      <c r="H8" s="546"/>
      <c r="I8" s="568" t="s">
        <v>107</v>
      </c>
      <c r="J8" s="460"/>
      <c r="K8" s="474"/>
      <c r="L8" s="483" t="s">
        <v>107</v>
      </c>
      <c r="M8" s="486" t="s">
        <v>108</v>
      </c>
      <c r="N8" s="486"/>
      <c r="O8" s="486"/>
      <c r="P8" s="503"/>
      <c r="Q8" s="505"/>
      <c r="R8" s="572"/>
      <c r="S8" s="581" t="s">
        <v>209</v>
      </c>
      <c r="T8" s="571" t="s">
        <v>210</v>
      </c>
      <c r="U8" s="571" t="s">
        <v>211</v>
      </c>
      <c r="V8" s="579" t="s">
        <v>212</v>
      </c>
      <c r="W8" s="581" t="s">
        <v>209</v>
      </c>
      <c r="X8" s="571" t="s">
        <v>210</v>
      </c>
      <c r="Y8" s="571" t="s">
        <v>211</v>
      </c>
      <c r="Z8" s="585" t="s">
        <v>212</v>
      </c>
      <c r="AA8" s="582" t="s">
        <v>209</v>
      </c>
      <c r="AB8" s="510" t="s">
        <v>210</v>
      </c>
      <c r="AC8" s="510" t="s">
        <v>211</v>
      </c>
      <c r="AD8" s="511" t="s">
        <v>212</v>
      </c>
    </row>
    <row r="9" spans="1:31" ht="15" customHeight="1" thickBot="1" x14ac:dyDescent="0.3">
      <c r="A9" s="453"/>
      <c r="B9" s="455"/>
      <c r="C9" s="554"/>
      <c r="D9" s="555"/>
      <c r="E9" s="536"/>
      <c r="F9" s="537"/>
      <c r="G9" s="542"/>
      <c r="H9" s="546"/>
      <c r="I9" s="569"/>
      <c r="J9" s="460"/>
      <c r="K9" s="474"/>
      <c r="L9" s="484"/>
      <c r="M9" s="496" t="s">
        <v>109</v>
      </c>
      <c r="N9" s="499" t="s">
        <v>55</v>
      </c>
      <c r="O9" s="499" t="s">
        <v>110</v>
      </c>
      <c r="P9" s="484"/>
      <c r="Q9" s="505"/>
      <c r="R9" s="572"/>
      <c r="S9" s="509"/>
      <c r="T9" s="510"/>
      <c r="U9" s="510"/>
      <c r="V9" s="580"/>
      <c r="W9" s="509"/>
      <c r="X9" s="510"/>
      <c r="Y9" s="510"/>
      <c r="Z9" s="511"/>
      <c r="AA9" s="582"/>
      <c r="AB9" s="510"/>
      <c r="AC9" s="510"/>
      <c r="AD9" s="511"/>
    </row>
    <row r="10" spans="1:31" ht="17.25" customHeight="1" thickBot="1" x14ac:dyDescent="0.3">
      <c r="A10" s="453"/>
      <c r="B10" s="455"/>
      <c r="C10" s="562" t="s">
        <v>98</v>
      </c>
      <c r="D10" s="563" t="s">
        <v>99</v>
      </c>
      <c r="E10" s="538" t="s">
        <v>6</v>
      </c>
      <c r="F10" s="538" t="s">
        <v>204</v>
      </c>
      <c r="G10" s="542"/>
      <c r="H10" s="546"/>
      <c r="I10" s="569"/>
      <c r="J10" s="460"/>
      <c r="K10" s="474"/>
      <c r="L10" s="484"/>
      <c r="M10" s="497"/>
      <c r="N10" s="500"/>
      <c r="O10" s="500"/>
      <c r="P10" s="484"/>
      <c r="Q10" s="505"/>
      <c r="R10" s="572"/>
      <c r="S10" s="509"/>
      <c r="T10" s="510"/>
      <c r="U10" s="510"/>
      <c r="V10" s="580"/>
      <c r="W10" s="509"/>
      <c r="X10" s="510"/>
      <c r="Y10" s="510"/>
      <c r="Z10" s="511"/>
      <c r="AA10" s="582"/>
      <c r="AB10" s="510"/>
      <c r="AC10" s="510"/>
      <c r="AD10" s="511"/>
      <c r="AE10" s="118"/>
    </row>
    <row r="11" spans="1:31" ht="15.75" customHeight="1" thickBot="1" x14ac:dyDescent="0.3">
      <c r="A11" s="453"/>
      <c r="B11" s="455"/>
      <c r="C11" s="501"/>
      <c r="D11" s="458"/>
      <c r="E11" s="538"/>
      <c r="F11" s="538"/>
      <c r="G11" s="542"/>
      <c r="H11" s="546"/>
      <c r="I11" s="569"/>
      <c r="J11" s="460"/>
      <c r="K11" s="474"/>
      <c r="L11" s="484"/>
      <c r="M11" s="497"/>
      <c r="N11" s="500"/>
      <c r="O11" s="500"/>
      <c r="P11" s="484"/>
      <c r="Q11" s="505"/>
      <c r="R11" s="572"/>
      <c r="S11" s="509"/>
      <c r="T11" s="510"/>
      <c r="U11" s="510"/>
      <c r="V11" s="580"/>
      <c r="W11" s="509"/>
      <c r="X11" s="510"/>
      <c r="Y11" s="510"/>
      <c r="Z11" s="511"/>
      <c r="AA11" s="582"/>
      <c r="AB11" s="510"/>
      <c r="AC11" s="510"/>
      <c r="AD11" s="511"/>
    </row>
    <row r="12" spans="1:31" ht="79.5" customHeight="1" thickBot="1" x14ac:dyDescent="0.3">
      <c r="A12" s="453"/>
      <c r="B12" s="456"/>
      <c r="C12" s="501"/>
      <c r="D12" s="458"/>
      <c r="E12" s="539"/>
      <c r="F12" s="539"/>
      <c r="G12" s="543"/>
      <c r="H12" s="547"/>
      <c r="I12" s="570"/>
      <c r="J12" s="461"/>
      <c r="K12" s="475"/>
      <c r="L12" s="485"/>
      <c r="M12" s="498"/>
      <c r="N12" s="500"/>
      <c r="O12" s="500"/>
      <c r="P12" s="485"/>
      <c r="Q12" s="506"/>
      <c r="R12" s="573"/>
      <c r="S12" s="509"/>
      <c r="T12" s="510"/>
      <c r="U12" s="510"/>
      <c r="V12" s="580"/>
      <c r="W12" s="509"/>
      <c r="X12" s="510"/>
      <c r="Y12" s="510"/>
      <c r="Z12" s="511"/>
      <c r="AA12" s="582"/>
      <c r="AB12" s="510"/>
      <c r="AC12" s="510"/>
      <c r="AD12" s="511"/>
    </row>
    <row r="13" spans="1:31" s="4" customFormat="1" ht="18" customHeight="1" thickBot="1" x14ac:dyDescent="0.3">
      <c r="A13" s="11">
        <v>1</v>
      </c>
      <c r="B13" s="12">
        <v>2</v>
      </c>
      <c r="C13" s="11">
        <v>3</v>
      </c>
      <c r="D13" s="12">
        <v>4</v>
      </c>
      <c r="E13" s="11">
        <v>5</v>
      </c>
      <c r="F13" s="12">
        <v>6</v>
      </c>
      <c r="G13" s="11">
        <v>7</v>
      </c>
      <c r="H13" s="12">
        <v>8</v>
      </c>
      <c r="I13" s="11">
        <v>9</v>
      </c>
      <c r="J13" s="12">
        <v>10</v>
      </c>
      <c r="K13" s="11">
        <v>11</v>
      </c>
      <c r="L13" s="12">
        <v>12</v>
      </c>
      <c r="M13" s="11">
        <v>13</v>
      </c>
      <c r="N13" s="12">
        <v>14</v>
      </c>
      <c r="O13" s="11">
        <v>15</v>
      </c>
      <c r="P13" s="12">
        <v>16</v>
      </c>
      <c r="Q13" s="11">
        <v>17</v>
      </c>
      <c r="R13" s="12">
        <v>18</v>
      </c>
      <c r="S13" s="11">
        <v>19</v>
      </c>
      <c r="T13" s="12">
        <v>20</v>
      </c>
      <c r="U13" s="11">
        <v>21</v>
      </c>
      <c r="V13" s="12">
        <v>22</v>
      </c>
      <c r="W13" s="11">
        <v>23</v>
      </c>
      <c r="X13" s="12">
        <v>24</v>
      </c>
      <c r="Y13" s="11">
        <v>25</v>
      </c>
      <c r="Z13" s="12">
        <v>26</v>
      </c>
      <c r="AA13" s="11">
        <v>27</v>
      </c>
      <c r="AB13" s="12">
        <v>28</v>
      </c>
      <c r="AC13" s="11">
        <v>29</v>
      </c>
      <c r="AD13" s="12">
        <v>30</v>
      </c>
    </row>
    <row r="14" spans="1:31" ht="13.5" hidden="1" customHeight="1" thickBot="1" x14ac:dyDescent="0.3">
      <c r="A14" s="13"/>
      <c r="B14" s="14"/>
      <c r="C14" s="3"/>
      <c r="D14" s="3"/>
      <c r="E14" s="3"/>
      <c r="F14" s="3"/>
      <c r="G14" s="344"/>
      <c r="H14" s="343"/>
      <c r="I14" s="363"/>
      <c r="J14" s="3"/>
      <c r="K14" s="3"/>
      <c r="L14" s="3"/>
      <c r="M14" s="3"/>
      <c r="N14" s="3"/>
      <c r="O14" s="3"/>
      <c r="P14" s="3"/>
      <c r="Q14" s="3"/>
      <c r="R14" s="3"/>
      <c r="S14" s="21"/>
      <c r="T14" s="14"/>
      <c r="U14" s="15"/>
      <c r="V14" s="16"/>
      <c r="W14" s="15"/>
      <c r="X14" s="16"/>
      <c r="Y14" s="15"/>
      <c r="Z14" s="17"/>
    </row>
    <row r="15" spans="1:31" ht="13.5" hidden="1" customHeight="1" thickBot="1" x14ac:dyDescent="0.3">
      <c r="A15" s="13"/>
      <c r="B15" s="14"/>
      <c r="C15" s="3"/>
      <c r="D15" s="3"/>
      <c r="E15" s="3"/>
      <c r="F15" s="3"/>
      <c r="G15" s="344"/>
      <c r="H15" s="343"/>
      <c r="I15" s="363"/>
      <c r="J15" s="3"/>
      <c r="K15" s="3"/>
      <c r="L15" s="3"/>
      <c r="M15" s="3"/>
      <c r="N15" s="3"/>
      <c r="O15" s="3"/>
      <c r="P15" s="3"/>
      <c r="Q15" s="3"/>
      <c r="R15" s="3"/>
      <c r="S15" s="21"/>
      <c r="T15" s="14"/>
      <c r="U15" s="15"/>
      <c r="V15" s="16"/>
      <c r="W15" s="15"/>
      <c r="X15" s="16"/>
      <c r="Y15" s="15"/>
      <c r="Z15" s="17"/>
    </row>
    <row r="16" spans="1:31" ht="13.5" hidden="1" customHeight="1" thickBot="1" x14ac:dyDescent="0.3">
      <c r="A16" s="13"/>
      <c r="B16" s="14"/>
      <c r="C16" s="3"/>
      <c r="D16" s="3"/>
      <c r="E16" s="3"/>
      <c r="F16" s="3"/>
      <c r="G16" s="344"/>
      <c r="H16" s="343"/>
      <c r="I16" s="363"/>
      <c r="J16" s="3"/>
      <c r="K16" s="3"/>
      <c r="L16" s="3"/>
      <c r="M16" s="3"/>
      <c r="N16" s="3"/>
      <c r="O16" s="3"/>
      <c r="P16" s="3"/>
      <c r="Q16" s="3"/>
      <c r="R16" s="3"/>
      <c r="S16" s="21"/>
      <c r="T16" s="14"/>
      <c r="U16" s="15"/>
      <c r="V16" s="16"/>
      <c r="W16" s="15"/>
      <c r="X16" s="16"/>
      <c r="Y16" s="15"/>
      <c r="Z16" s="17"/>
    </row>
    <row r="17" spans="1:31" ht="13.5" hidden="1" customHeight="1" thickBot="1" x14ac:dyDescent="0.3">
      <c r="A17" s="13"/>
      <c r="B17" s="14"/>
      <c r="C17" s="3"/>
      <c r="D17" s="3"/>
      <c r="E17" s="3"/>
      <c r="F17" s="3"/>
      <c r="G17" s="344"/>
      <c r="H17" s="343"/>
      <c r="I17" s="363"/>
      <c r="J17" s="3"/>
      <c r="K17" s="3"/>
      <c r="L17" s="3"/>
      <c r="M17" s="3"/>
      <c r="N17" s="3"/>
      <c r="O17" s="3"/>
      <c r="P17" s="3"/>
      <c r="Q17" s="3"/>
      <c r="R17" s="3"/>
      <c r="S17" s="21"/>
      <c r="T17" s="14"/>
      <c r="U17" s="15"/>
      <c r="V17" s="16"/>
      <c r="W17" s="15"/>
      <c r="X17" s="16"/>
      <c r="Y17" s="15"/>
      <c r="Z17" s="17"/>
    </row>
    <row r="18" spans="1:31" ht="13.5" hidden="1" customHeight="1" thickBot="1" x14ac:dyDescent="0.3">
      <c r="A18" s="13"/>
      <c r="B18" s="14"/>
      <c r="C18" s="3"/>
      <c r="D18" s="3"/>
      <c r="E18" s="3"/>
      <c r="F18" s="3"/>
      <c r="G18" s="345"/>
      <c r="H18" s="343"/>
      <c r="I18" s="363"/>
      <c r="J18" s="3"/>
      <c r="K18" s="3"/>
      <c r="L18" s="3"/>
      <c r="M18" s="3"/>
      <c r="N18" s="3"/>
      <c r="O18" s="3"/>
      <c r="P18" s="3"/>
      <c r="Q18" s="3"/>
      <c r="R18" s="3"/>
      <c r="S18" s="21"/>
      <c r="T18" s="14"/>
      <c r="U18" s="15"/>
      <c r="V18" s="16"/>
      <c r="W18" s="15"/>
      <c r="X18" s="16"/>
      <c r="Y18" s="15"/>
      <c r="Z18" s="17"/>
    </row>
    <row r="19" spans="1:31" s="280" customFormat="1" ht="41.25" customHeight="1" x14ac:dyDescent="0.25">
      <c r="A19" s="279" t="s">
        <v>44</v>
      </c>
      <c r="B19" s="276" t="s">
        <v>233</v>
      </c>
      <c r="C19" s="272" t="s">
        <v>135</v>
      </c>
      <c r="D19" s="273" t="s">
        <v>267</v>
      </c>
      <c r="E19" s="273">
        <f>E20+E21+E22+E23</f>
        <v>1</v>
      </c>
      <c r="F19" s="273">
        <f>F20+F21+F22+F23</f>
        <v>0</v>
      </c>
      <c r="G19" s="408">
        <f>G20+G21+G22+G23</f>
        <v>266</v>
      </c>
      <c r="H19" s="408">
        <f t="shared" ref="H19:AD19" si="0">H20+H21+H22+H23</f>
        <v>8</v>
      </c>
      <c r="I19" s="408">
        <f t="shared" si="0"/>
        <v>150</v>
      </c>
      <c r="J19" s="408">
        <f t="shared" si="0"/>
        <v>266</v>
      </c>
      <c r="K19" s="408">
        <f t="shared" si="0"/>
        <v>96</v>
      </c>
      <c r="L19" s="408">
        <f t="shared" si="0"/>
        <v>62</v>
      </c>
      <c r="M19" s="408">
        <f t="shared" si="0"/>
        <v>32</v>
      </c>
      <c r="N19" s="408">
        <f t="shared" si="0"/>
        <v>10</v>
      </c>
      <c r="O19" s="408">
        <f t="shared" si="0"/>
        <v>20</v>
      </c>
      <c r="P19" s="408">
        <f t="shared" si="0"/>
        <v>108</v>
      </c>
      <c r="Q19" s="408">
        <f t="shared" si="0"/>
        <v>0</v>
      </c>
      <c r="R19" s="408">
        <f t="shared" si="0"/>
        <v>0</v>
      </c>
      <c r="S19" s="408">
        <f t="shared" si="0"/>
        <v>0</v>
      </c>
      <c r="T19" s="408">
        <f t="shared" si="0"/>
        <v>0</v>
      </c>
      <c r="U19" s="408">
        <f t="shared" si="0"/>
        <v>0</v>
      </c>
      <c r="V19" s="408">
        <f t="shared" si="0"/>
        <v>0</v>
      </c>
      <c r="W19" s="408">
        <f t="shared" si="0"/>
        <v>0</v>
      </c>
      <c r="X19" s="408">
        <f t="shared" si="0"/>
        <v>0</v>
      </c>
      <c r="Y19" s="408">
        <f t="shared" si="0"/>
        <v>0</v>
      </c>
      <c r="Z19" s="408">
        <f t="shared" si="0"/>
        <v>0</v>
      </c>
      <c r="AA19" s="408">
        <f t="shared" si="0"/>
        <v>42</v>
      </c>
      <c r="AB19" s="408">
        <f t="shared" si="0"/>
        <v>20</v>
      </c>
      <c r="AC19" s="408">
        <f t="shared" si="0"/>
        <v>1</v>
      </c>
      <c r="AD19" s="408">
        <f t="shared" si="0"/>
        <v>108</v>
      </c>
    </row>
    <row r="20" spans="1:31" ht="32.4" customHeight="1" x14ac:dyDescent="0.25">
      <c r="A20" s="289" t="s">
        <v>118</v>
      </c>
      <c r="B20" s="287" t="s">
        <v>234</v>
      </c>
      <c r="C20" s="235"/>
      <c r="D20" s="213" t="s">
        <v>161</v>
      </c>
      <c r="E20" s="230">
        <v>1</v>
      </c>
      <c r="F20" s="237"/>
      <c r="G20" s="409">
        <v>64</v>
      </c>
      <c r="H20" s="230">
        <v>4</v>
      </c>
      <c r="I20" s="229">
        <f>G20-H20</f>
        <v>60</v>
      </c>
      <c r="J20" s="388">
        <f>G20</f>
        <v>64</v>
      </c>
      <c r="K20" s="172">
        <f>J20-L20</f>
        <v>34</v>
      </c>
      <c r="L20" s="172">
        <f>SUM(S20:AD20)-U20-V20-Y20-Z20-AC20-AD20</f>
        <v>30</v>
      </c>
      <c r="M20" s="213">
        <f>L20-N20</f>
        <v>26</v>
      </c>
      <c r="N20" s="180">
        <v>4</v>
      </c>
      <c r="O20" s="180"/>
      <c r="P20" s="180"/>
      <c r="Q20" s="180"/>
      <c r="R20" s="237"/>
      <c r="S20" s="234"/>
      <c r="T20" s="180"/>
      <c r="U20" s="206"/>
      <c r="V20" s="183"/>
      <c r="W20" s="218"/>
      <c r="X20" s="206"/>
      <c r="Y20" s="206"/>
      <c r="Z20" s="207"/>
      <c r="AA20" s="182">
        <v>20</v>
      </c>
      <c r="AB20" s="206">
        <v>10</v>
      </c>
      <c r="AC20" s="206">
        <v>1</v>
      </c>
      <c r="AD20" s="206"/>
    </row>
    <row r="21" spans="1:31" ht="20.25" customHeight="1" x14ac:dyDescent="0.25">
      <c r="A21" s="289" t="s">
        <v>133</v>
      </c>
      <c r="B21" s="287" t="s">
        <v>235</v>
      </c>
      <c r="C21" s="235"/>
      <c r="D21" s="213" t="s">
        <v>161</v>
      </c>
      <c r="E21" s="230"/>
      <c r="F21" s="237"/>
      <c r="G21" s="409">
        <v>94</v>
      </c>
      <c r="H21" s="230">
        <v>4</v>
      </c>
      <c r="I21" s="229">
        <f>G21-H21</f>
        <v>90</v>
      </c>
      <c r="J21" s="388">
        <f>G21</f>
        <v>94</v>
      </c>
      <c r="K21" s="172">
        <f>J21-L21</f>
        <v>62</v>
      </c>
      <c r="L21" s="172">
        <f>SUM(S21:AD21)-U21-V21-Y21-Z21-AC21-AD21</f>
        <v>32</v>
      </c>
      <c r="M21" s="213">
        <f>L21-N21-O21</f>
        <v>6</v>
      </c>
      <c r="N21" s="180">
        <v>6</v>
      </c>
      <c r="O21" s="180">
        <v>20</v>
      </c>
      <c r="P21" s="180"/>
      <c r="Q21" s="180"/>
      <c r="R21" s="237"/>
      <c r="S21" s="234"/>
      <c r="T21" s="180"/>
      <c r="U21" s="206"/>
      <c r="V21" s="183"/>
      <c r="W21" s="218"/>
      <c r="X21" s="206"/>
      <c r="Y21" s="206"/>
      <c r="Z21" s="207"/>
      <c r="AA21" s="182">
        <v>22</v>
      </c>
      <c r="AB21" s="206">
        <v>10</v>
      </c>
      <c r="AC21" s="206"/>
      <c r="AD21" s="206"/>
    </row>
    <row r="22" spans="1:31" ht="20.25" customHeight="1" x14ac:dyDescent="0.25">
      <c r="A22" s="436" t="s">
        <v>89</v>
      </c>
      <c r="B22" s="287" t="s">
        <v>2</v>
      </c>
      <c r="C22" s="235" t="s">
        <v>245</v>
      </c>
      <c r="D22" s="231"/>
      <c r="E22" s="231"/>
      <c r="F22" s="207"/>
      <c r="G22" s="410">
        <v>36</v>
      </c>
      <c r="H22" s="231"/>
      <c r="I22" s="229"/>
      <c r="J22" s="388">
        <f>SUM(K22:L22,P22:R22)</f>
        <v>36</v>
      </c>
      <c r="K22" s="172"/>
      <c r="L22" s="172"/>
      <c r="M22" s="213"/>
      <c r="N22" s="180"/>
      <c r="O22" s="180"/>
      <c r="P22" s="180">
        <v>36</v>
      </c>
      <c r="Q22" s="180"/>
      <c r="R22" s="237"/>
      <c r="S22" s="234"/>
      <c r="T22" s="180"/>
      <c r="U22" s="206"/>
      <c r="V22" s="183"/>
      <c r="W22" s="218"/>
      <c r="X22" s="206"/>
      <c r="Y22" s="206"/>
      <c r="Z22" s="207"/>
      <c r="AA22" s="182"/>
      <c r="AB22" s="206"/>
      <c r="AC22" s="206"/>
      <c r="AD22" s="206">
        <v>36</v>
      </c>
    </row>
    <row r="23" spans="1:31" ht="18" customHeight="1" thickBot="1" x14ac:dyDescent="0.3">
      <c r="A23" s="436" t="s">
        <v>75</v>
      </c>
      <c r="B23" s="288" t="s">
        <v>232</v>
      </c>
      <c r="C23" s="290" t="s">
        <v>245</v>
      </c>
      <c r="D23" s="291"/>
      <c r="E23" s="292"/>
      <c r="F23" s="221"/>
      <c r="G23" s="411">
        <v>72</v>
      </c>
      <c r="H23" s="292"/>
      <c r="I23" s="292"/>
      <c r="J23" s="417">
        <f>SUM(K23:L23,P23:R23)</f>
        <v>72</v>
      </c>
      <c r="K23" s="220"/>
      <c r="L23" s="220"/>
      <c r="M23" s="292"/>
      <c r="N23" s="220"/>
      <c r="O23" s="220"/>
      <c r="P23" s="220">
        <f>V23+Z23+AD23</f>
        <v>72</v>
      </c>
      <c r="Q23" s="220"/>
      <c r="R23" s="221"/>
      <c r="S23" s="219"/>
      <c r="T23" s="220"/>
      <c r="U23" s="220"/>
      <c r="V23" s="293"/>
      <c r="W23" s="294"/>
      <c r="X23" s="220"/>
      <c r="Y23" s="220"/>
      <c r="Z23" s="221"/>
      <c r="AA23" s="219"/>
      <c r="AB23" s="220"/>
      <c r="AC23" s="220"/>
      <c r="AD23" s="220">
        <v>72</v>
      </c>
    </row>
    <row r="24" spans="1:31" s="275" customFormat="1" ht="54.75" customHeight="1" thickBot="1" x14ac:dyDescent="0.3">
      <c r="A24" s="281" t="s">
        <v>181</v>
      </c>
      <c r="B24" s="282" t="s">
        <v>134</v>
      </c>
      <c r="C24" s="283" t="s">
        <v>135</v>
      </c>
      <c r="D24" s="284" t="s">
        <v>136</v>
      </c>
      <c r="E24" s="285">
        <f>SUM(E25:E27)</f>
        <v>1</v>
      </c>
      <c r="F24" s="285">
        <f>SUM(F25:F27)</f>
        <v>0</v>
      </c>
      <c r="G24" s="412">
        <f>SUM(G25:G27)</f>
        <v>104</v>
      </c>
      <c r="H24" s="285">
        <f t="shared" ref="H24:AD24" si="1">SUM(H25:H27)</f>
        <v>6</v>
      </c>
      <c r="I24" s="285">
        <f t="shared" si="1"/>
        <v>98</v>
      </c>
      <c r="J24" s="412">
        <f>SUM(J25:J27)</f>
        <v>104</v>
      </c>
      <c r="K24" s="285">
        <f t="shared" si="1"/>
        <v>52</v>
      </c>
      <c r="L24" s="285">
        <f t="shared" si="1"/>
        <v>16</v>
      </c>
      <c r="M24" s="285">
        <f t="shared" si="1"/>
        <v>8</v>
      </c>
      <c r="N24" s="285">
        <f t="shared" si="1"/>
        <v>8</v>
      </c>
      <c r="O24" s="285">
        <f t="shared" si="1"/>
        <v>0</v>
      </c>
      <c r="P24" s="285">
        <f t="shared" si="1"/>
        <v>36</v>
      </c>
      <c r="Q24" s="285">
        <f t="shared" si="1"/>
        <v>0</v>
      </c>
      <c r="R24" s="285">
        <f>SUM(R25:R27)</f>
        <v>0</v>
      </c>
      <c r="S24" s="285">
        <f t="shared" si="1"/>
        <v>0</v>
      </c>
      <c r="T24" s="285">
        <f t="shared" si="1"/>
        <v>0</v>
      </c>
      <c r="U24" s="285">
        <f t="shared" si="1"/>
        <v>0</v>
      </c>
      <c r="V24" s="285">
        <f t="shared" si="1"/>
        <v>0</v>
      </c>
      <c r="W24" s="285">
        <f t="shared" si="1"/>
        <v>8</v>
      </c>
      <c r="X24" s="285">
        <f t="shared" si="1"/>
        <v>8</v>
      </c>
      <c r="Y24" s="285">
        <f t="shared" si="1"/>
        <v>1</v>
      </c>
      <c r="Z24" s="285">
        <f t="shared" si="1"/>
        <v>36</v>
      </c>
      <c r="AA24" s="285">
        <f t="shared" si="1"/>
        <v>0</v>
      </c>
      <c r="AB24" s="285">
        <f t="shared" si="1"/>
        <v>0</v>
      </c>
      <c r="AC24" s="285">
        <f t="shared" si="1"/>
        <v>0</v>
      </c>
      <c r="AD24" s="285">
        <f t="shared" si="1"/>
        <v>0</v>
      </c>
      <c r="AE24" s="286"/>
    </row>
    <row r="25" spans="1:31" ht="32.25" customHeight="1" thickBot="1" x14ac:dyDescent="0.35">
      <c r="A25" s="96" t="s">
        <v>182</v>
      </c>
      <c r="B25" s="101" t="s">
        <v>243</v>
      </c>
      <c r="C25" s="319" t="s">
        <v>245</v>
      </c>
      <c r="D25" s="295"/>
      <c r="E25" s="296">
        <v>1</v>
      </c>
      <c r="F25" s="295"/>
      <c r="G25" s="413">
        <v>68</v>
      </c>
      <c r="H25" s="403">
        <v>6</v>
      </c>
      <c r="I25" s="229">
        <f>G25-H25</f>
        <v>62</v>
      </c>
      <c r="J25" s="388">
        <f>G25</f>
        <v>68</v>
      </c>
      <c r="K25" s="172">
        <f>J25-L25</f>
        <v>52</v>
      </c>
      <c r="L25" s="172">
        <f>SUM(S25:AD25)-U25-V25-Y25-Z25-AC25-AD25</f>
        <v>16</v>
      </c>
      <c r="M25" s="213">
        <f>L25-N25</f>
        <v>8</v>
      </c>
      <c r="N25" s="180">
        <v>8</v>
      </c>
      <c r="O25" s="297"/>
      <c r="P25" s="297"/>
      <c r="Q25" s="297"/>
      <c r="R25" s="298"/>
      <c r="S25" s="299"/>
      <c r="T25" s="297"/>
      <c r="U25" s="300"/>
      <c r="V25" s="301"/>
      <c r="W25" s="302">
        <v>8</v>
      </c>
      <c r="X25" s="300">
        <v>8</v>
      </c>
      <c r="Y25" s="300">
        <v>1</v>
      </c>
      <c r="Z25" s="303"/>
      <c r="AA25" s="320"/>
      <c r="AB25" s="321"/>
      <c r="AC25" s="321"/>
      <c r="AD25" s="321"/>
      <c r="AE25" s="31"/>
    </row>
    <row r="26" spans="1:31" ht="16.2" thickBot="1" x14ac:dyDescent="0.35">
      <c r="A26" s="105" t="s">
        <v>183</v>
      </c>
      <c r="B26" s="106" t="s">
        <v>2</v>
      </c>
      <c r="C26" s="322" t="s">
        <v>245</v>
      </c>
      <c r="D26" s="304"/>
      <c r="E26" s="305"/>
      <c r="F26" s="304"/>
      <c r="G26" s="414">
        <v>36</v>
      </c>
      <c r="H26" s="404"/>
      <c r="I26" s="229">
        <f>G26-H26</f>
        <v>36</v>
      </c>
      <c r="J26" s="388">
        <f>SUM(K26:L26,P26:R26)</f>
        <v>36</v>
      </c>
      <c r="K26" s="172"/>
      <c r="L26" s="172"/>
      <c r="M26" s="213"/>
      <c r="N26" s="180"/>
      <c r="O26" s="306"/>
      <c r="P26" s="306">
        <v>36</v>
      </c>
      <c r="Q26" s="306"/>
      <c r="R26" s="307"/>
      <c r="S26" s="308"/>
      <c r="T26" s="306"/>
      <c r="U26" s="309"/>
      <c r="V26" s="310"/>
      <c r="W26" s="311"/>
      <c r="X26" s="309"/>
      <c r="Y26" s="309"/>
      <c r="Z26" s="312">
        <v>36</v>
      </c>
      <c r="AA26" s="323"/>
      <c r="AB26" s="324"/>
      <c r="AC26" s="324"/>
      <c r="AD26" s="324"/>
      <c r="AE26" s="31"/>
    </row>
    <row r="27" spans="1:31" ht="16.2" thickBot="1" x14ac:dyDescent="0.35">
      <c r="A27" s="105" t="s">
        <v>184</v>
      </c>
      <c r="B27" s="107" t="s">
        <v>3</v>
      </c>
      <c r="C27" s="322"/>
      <c r="D27" s="304"/>
      <c r="E27" s="313"/>
      <c r="F27" s="314"/>
      <c r="G27" s="414"/>
      <c r="H27" s="404"/>
      <c r="I27" s="229">
        <f>G27-H27</f>
        <v>0</v>
      </c>
      <c r="J27" s="388"/>
      <c r="K27" s="172"/>
      <c r="L27" s="172"/>
      <c r="M27" s="213"/>
      <c r="N27" s="180"/>
      <c r="O27" s="306"/>
      <c r="P27" s="315"/>
      <c r="Q27" s="306"/>
      <c r="R27" s="307"/>
      <c r="S27" s="308"/>
      <c r="T27" s="306"/>
      <c r="U27" s="309"/>
      <c r="V27" s="310"/>
      <c r="W27" s="316"/>
      <c r="X27" s="317"/>
      <c r="Y27" s="317"/>
      <c r="Z27" s="318"/>
      <c r="AA27" s="323"/>
      <c r="AB27" s="324"/>
      <c r="AC27" s="324"/>
      <c r="AD27" s="324"/>
      <c r="AE27" s="31"/>
    </row>
    <row r="28" spans="1:31" ht="14.4" thickBot="1" x14ac:dyDescent="0.3">
      <c r="A28" s="30"/>
      <c r="B28" s="102" t="s">
        <v>45</v>
      </c>
      <c r="C28" s="103"/>
      <c r="D28" s="104"/>
      <c r="E28" s="250"/>
      <c r="F28" s="250"/>
      <c r="G28" s="415"/>
      <c r="H28" s="406"/>
      <c r="I28" s="405"/>
      <c r="J28" s="418"/>
      <c r="K28" s="252"/>
      <c r="L28" s="252"/>
      <c r="M28" s="252"/>
      <c r="N28" s="252"/>
      <c r="O28" s="252"/>
      <c r="P28" s="252"/>
      <c r="Q28" s="252"/>
      <c r="R28" s="254"/>
      <c r="S28" s="251"/>
      <c r="T28" s="254"/>
      <c r="U28" s="251"/>
      <c r="V28" s="252"/>
      <c r="W28" s="253"/>
      <c r="X28" s="254"/>
      <c r="Y28" s="251"/>
      <c r="Z28" s="254"/>
      <c r="AA28" s="255"/>
      <c r="AB28" s="254"/>
      <c r="AC28" s="254"/>
      <c r="AD28" s="254"/>
      <c r="AE28" s="31"/>
    </row>
    <row r="29" spans="1:31" ht="14.4" thickBot="1" x14ac:dyDescent="0.3">
      <c r="A29" s="29" t="s">
        <v>90</v>
      </c>
      <c r="B29" s="596" t="s">
        <v>4</v>
      </c>
      <c r="C29" s="597"/>
      <c r="D29" s="597"/>
      <c r="E29" s="142"/>
      <c r="F29" s="142"/>
      <c r="G29" s="416">
        <v>108</v>
      </c>
      <c r="H29" s="81"/>
      <c r="I29" s="81"/>
      <c r="J29" s="419">
        <v>108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5"/>
      <c r="V29" s="35"/>
      <c r="W29" s="37"/>
      <c r="X29" s="37"/>
      <c r="Y29" s="37"/>
      <c r="Z29" s="91"/>
      <c r="AA29" s="31"/>
      <c r="AB29" s="31"/>
      <c r="AC29" s="31"/>
      <c r="AD29" s="31"/>
      <c r="AE29" s="31"/>
    </row>
    <row r="30" spans="1:31" ht="14.4" thickBot="1" x14ac:dyDescent="0.3">
      <c r="A30" s="29" t="s">
        <v>46</v>
      </c>
      <c r="B30" s="596" t="s">
        <v>47</v>
      </c>
      <c r="C30" s="596"/>
      <c r="D30" s="596"/>
      <c r="E30" s="139"/>
      <c r="F30" s="139"/>
      <c r="G30" s="416">
        <v>144</v>
      </c>
      <c r="H30" s="81"/>
      <c r="I30" s="81"/>
      <c r="J30" s="419">
        <v>144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5"/>
      <c r="V30" s="35"/>
      <c r="W30" s="37"/>
      <c r="X30" s="37"/>
      <c r="Y30" s="37"/>
      <c r="Z30" s="91"/>
      <c r="AA30" s="31"/>
      <c r="AB30" s="31"/>
      <c r="AC30" s="31"/>
      <c r="AD30" s="31"/>
      <c r="AE30" s="31"/>
    </row>
    <row r="31" spans="1:31" ht="15.75" customHeight="1" thickBot="1" x14ac:dyDescent="0.3">
      <c r="A31" s="43" t="s">
        <v>48</v>
      </c>
      <c r="B31" s="598" t="s">
        <v>5</v>
      </c>
      <c r="C31" s="598"/>
      <c r="D31" s="598"/>
      <c r="E31" s="140"/>
      <c r="F31" s="140"/>
      <c r="G31" s="416">
        <v>216</v>
      </c>
      <c r="H31" s="81"/>
      <c r="I31" s="81"/>
      <c r="J31" s="419">
        <v>216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5"/>
      <c r="V31" s="35"/>
      <c r="W31" s="37"/>
      <c r="X31" s="37"/>
      <c r="Y31" s="37"/>
      <c r="Z31" s="91"/>
      <c r="AA31" s="31"/>
      <c r="AB31" s="31"/>
      <c r="AC31" s="31"/>
      <c r="AD31" s="31"/>
      <c r="AE31" s="31"/>
    </row>
    <row r="32" spans="1:31" ht="14.4" thickBot="1" x14ac:dyDescent="0.3">
      <c r="A32" s="599" t="s">
        <v>45</v>
      </c>
      <c r="B32" s="600"/>
      <c r="C32" s="600"/>
      <c r="D32" s="601"/>
      <c r="E32" s="326">
        <f>'2'!E19+'2'!E25+'3'!E19+'3 (2)'!E19+'5'!E30+'5'!E31</f>
        <v>17</v>
      </c>
      <c r="F32" s="326">
        <f>'2'!F19+'2'!F25+'3'!F19+'3 (2)'!F19+'5'!F30+'5'!F31</f>
        <v>8</v>
      </c>
      <c r="G32" s="119">
        <f>'2'!G19+'2'!G25+'3'!G19+'3 (2)'!G19+G29+'5'!G30+'5'!G31</f>
        <v>2952</v>
      </c>
      <c r="H32" s="407">
        <f>'2'!H19+'2'!H25+'3'!H19+'3 (2)'!H19+H29+'5'!H30+'5'!H31</f>
        <v>156</v>
      </c>
      <c r="I32" s="407">
        <f>'2'!I19+'2'!I25+'3'!I19+'3 (2)'!I19+I29+'5'!I30+'5'!I31</f>
        <v>1928</v>
      </c>
      <c r="J32" s="119">
        <f>'2'!J19+'2'!J25+'3'!J19+'3 (2)'!J19+J29+'5'!J30+'5'!J31</f>
        <v>2952</v>
      </c>
      <c r="K32" s="278">
        <f>'2'!K19+'2'!K25+'3'!K19+'3 (2)'!K19+K29+'5'!K30+'5'!K31</f>
        <v>1568</v>
      </c>
      <c r="L32" s="278">
        <f>'2'!L19+'2'!L25+'3'!L19+'3 (2)'!L19+L29+'5'!L30+'5'!L31</f>
        <v>484</v>
      </c>
      <c r="M32" s="278">
        <f>'2'!M19+'2'!M25+'3'!M19+'3 (2)'!M19+M29+'5'!M30+'5'!M31</f>
        <v>228</v>
      </c>
      <c r="N32" s="278">
        <f>'2'!N19+'2'!N25+'3'!N19+'3 (2)'!N19+N29+'5'!N30+'5'!N31</f>
        <v>234</v>
      </c>
      <c r="O32" s="278">
        <f>'2'!O19+'2'!O25+'3'!O19+'3 (2)'!O19+O29+'5'!O30+'5'!O31</f>
        <v>20</v>
      </c>
      <c r="P32" s="278">
        <f>'2'!P19+'2'!P25+'3'!P19+'3 (2)'!P19+P29+'5'!P30+'5'!P31</f>
        <v>396</v>
      </c>
      <c r="Q32" s="278">
        <f>'2'!Q19+'2'!Q25+'3'!Q19+'3 (2)'!Q19+Q29+'5'!Q30+'5'!Q31</f>
        <v>0</v>
      </c>
      <c r="R32" s="278">
        <f>'2'!R19+'2'!R25+'3'!R19+'3 (2)'!R19+R29+'5'!R30+'5'!R31</f>
        <v>0</v>
      </c>
      <c r="S32" s="278">
        <f>'2'!S19+'2'!S25+'3'!S19+'3 (2)'!S19+S29+'5'!S30+'5'!S31</f>
        <v>68</v>
      </c>
      <c r="T32" s="278">
        <f>'2'!T19+'2'!T25+'3'!T19+'3 (2)'!T19+T29+'5'!T30+'5'!T31</f>
        <v>92</v>
      </c>
      <c r="U32" s="278">
        <f>'2'!U19+'2'!U25+'3'!U19+'3 (2)'!U19+U29+'5'!U30+'5'!U31</f>
        <v>5</v>
      </c>
      <c r="V32" s="278">
        <f>'2'!V19+'2'!V25+'3'!V19+'3 (2)'!V19+V29+'5'!V30+'5'!V31</f>
        <v>36</v>
      </c>
      <c r="W32" s="278">
        <f>'2'!W19+'2'!W25+'3'!W19+'3 (2)'!W19+W29+'5'!W30+'5'!W31</f>
        <v>70</v>
      </c>
      <c r="X32" s="278">
        <f>'2'!X19+'2'!X25+'3'!X19+'3 (2)'!X19+X29+'5'!X30+'5'!X31</f>
        <v>90</v>
      </c>
      <c r="Y32" s="278">
        <f>'2'!Y19+'2'!Y25+'3'!Y19+'3 (2)'!Y19+Y29+'5'!Y30+'5'!Y31</f>
        <v>5</v>
      </c>
      <c r="Z32" s="278">
        <f>'2'!Z19+'2'!Z25+'3'!Z19+'3 (2)'!Z19+Z29+'5'!Z30+'5'!Z31</f>
        <v>180</v>
      </c>
      <c r="AA32" s="278">
        <f>'2'!AA19+'2'!AA25+'3'!AA19+'3 (2)'!AA19+AA29+'5'!AA30+'5'!AA31</f>
        <v>92</v>
      </c>
      <c r="AB32" s="278">
        <f>'2'!AB19+'2'!AB25+'3'!AB19+'3 (2)'!AB19+AB29+'5'!AB30+'5'!AB31</f>
        <v>68</v>
      </c>
      <c r="AC32" s="278">
        <f>'2'!AC19+'2'!AC25+'3'!AC19+'3 (2)'!AC19+AC29+'5'!AC30+'5'!AC31</f>
        <v>7</v>
      </c>
      <c r="AD32" s="278">
        <f>'2'!AD19+'2'!AD25+'3'!AD19+'3 (2)'!AD19+AD29+'5'!AD30+'5'!AD31</f>
        <v>216</v>
      </c>
    </row>
    <row r="33" spans="1:33" ht="15" customHeight="1" thickBot="1" x14ac:dyDescent="0.3">
      <c r="A33" s="44" t="s">
        <v>49</v>
      </c>
      <c r="B33" s="3"/>
      <c r="C33" s="3"/>
      <c r="D33" s="42"/>
      <c r="E33" s="327"/>
      <c r="F33" s="328"/>
      <c r="G33" s="593" t="s">
        <v>6</v>
      </c>
      <c r="H33" s="615" t="s">
        <v>50</v>
      </c>
      <c r="I33" s="616"/>
      <c r="J33" s="616"/>
      <c r="K33" s="616"/>
      <c r="L33" s="616"/>
      <c r="M33" s="616"/>
      <c r="N33" s="616"/>
      <c r="O33" s="616"/>
      <c r="P33" s="616"/>
      <c r="Q33" s="616"/>
      <c r="R33" s="617"/>
      <c r="S33" s="608">
        <f>S32+T32</f>
        <v>160</v>
      </c>
      <c r="T33" s="609"/>
      <c r="U33" s="609"/>
      <c r="V33" s="610"/>
      <c r="W33" s="608">
        <f>W32+X32</f>
        <v>160</v>
      </c>
      <c r="X33" s="609"/>
      <c r="Y33" s="609"/>
      <c r="Z33" s="610"/>
      <c r="AA33" s="608">
        <f>AA32+AB32</f>
        <v>160</v>
      </c>
      <c r="AB33" s="609"/>
      <c r="AC33" s="609"/>
      <c r="AD33" s="610"/>
      <c r="AG33" s="90"/>
    </row>
    <row r="34" spans="1:33" ht="18" customHeight="1" x14ac:dyDescent="0.25">
      <c r="A34" s="25" t="s">
        <v>79</v>
      </c>
      <c r="B34" s="3"/>
      <c r="C34" s="3"/>
      <c r="D34" s="3"/>
      <c r="E34" s="25"/>
      <c r="F34" s="40"/>
      <c r="G34" s="594"/>
      <c r="H34" s="618" t="s">
        <v>51</v>
      </c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1">
        <v>36</v>
      </c>
      <c r="T34" s="611"/>
      <c r="U34" s="611"/>
      <c r="V34" s="611"/>
      <c r="W34" s="626">
        <v>36</v>
      </c>
      <c r="X34" s="626"/>
      <c r="Y34" s="626"/>
      <c r="Z34" s="626"/>
      <c r="AA34" s="611">
        <f>SUM(S34:Z34)</f>
        <v>72</v>
      </c>
      <c r="AB34" s="611"/>
      <c r="AC34" s="611"/>
      <c r="AD34" s="624"/>
      <c r="AE34" s="90">
        <f>W34+S34+AA34</f>
        <v>144</v>
      </c>
      <c r="AF34" s="1">
        <f>AE34/36</f>
        <v>4</v>
      </c>
    </row>
    <row r="35" spans="1:33" ht="18" customHeight="1" x14ac:dyDescent="0.25">
      <c r="A35" s="25" t="s">
        <v>80</v>
      </c>
      <c r="B35" s="3"/>
      <c r="C35" s="3"/>
      <c r="D35" s="3"/>
      <c r="E35" s="25"/>
      <c r="F35" s="40"/>
      <c r="G35" s="594"/>
      <c r="H35" s="620" t="s">
        <v>58</v>
      </c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12"/>
      <c r="T35" s="612"/>
      <c r="U35" s="612"/>
      <c r="V35" s="612"/>
      <c r="W35" s="612">
        <v>144</v>
      </c>
      <c r="X35" s="612"/>
      <c r="Y35" s="612"/>
      <c r="Z35" s="612"/>
      <c r="AA35" s="612">
        <v>144</v>
      </c>
      <c r="AB35" s="612"/>
      <c r="AC35" s="612"/>
      <c r="AD35" s="625"/>
      <c r="AE35" s="90">
        <f>W35+S35+AA35</f>
        <v>288</v>
      </c>
      <c r="AF35" s="1">
        <f>AE35/36</f>
        <v>8</v>
      </c>
    </row>
    <row r="36" spans="1:33" ht="18" customHeight="1" x14ac:dyDescent="0.25">
      <c r="A36" s="25" t="s">
        <v>76</v>
      </c>
      <c r="B36" s="3"/>
      <c r="C36" s="3"/>
      <c r="D36" s="3"/>
      <c r="E36" s="25"/>
      <c r="F36" s="40"/>
      <c r="G36" s="594"/>
      <c r="H36" s="620" t="s">
        <v>52</v>
      </c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06">
        <v>4</v>
      </c>
      <c r="T36" s="606"/>
      <c r="U36" s="606"/>
      <c r="V36" s="606"/>
      <c r="W36" s="606">
        <v>3</v>
      </c>
      <c r="X36" s="606"/>
      <c r="Y36" s="606"/>
      <c r="Z36" s="606"/>
      <c r="AA36" s="612">
        <v>3</v>
      </c>
      <c r="AB36" s="612"/>
      <c r="AC36" s="612"/>
      <c r="AD36" s="625"/>
      <c r="AE36" s="90">
        <f>W36+S36+AA36</f>
        <v>10</v>
      </c>
    </row>
    <row r="37" spans="1:33" ht="18" customHeight="1" x14ac:dyDescent="0.25">
      <c r="A37" s="25" t="s">
        <v>77</v>
      </c>
      <c r="B37" s="3"/>
      <c r="C37" s="3"/>
      <c r="D37" s="3"/>
      <c r="E37" s="25"/>
      <c r="F37" s="40"/>
      <c r="G37" s="594"/>
      <c r="H37" s="620" t="s">
        <v>95</v>
      </c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06">
        <v>5</v>
      </c>
      <c r="T37" s="606"/>
      <c r="U37" s="606"/>
      <c r="V37" s="606"/>
      <c r="W37" s="606">
        <v>7</v>
      </c>
      <c r="X37" s="606"/>
      <c r="Y37" s="606"/>
      <c r="Z37" s="606"/>
      <c r="AA37" s="612">
        <v>7</v>
      </c>
      <c r="AB37" s="612"/>
      <c r="AC37" s="612"/>
      <c r="AD37" s="625"/>
      <c r="AE37" s="90">
        <f>W37+S37+AA37</f>
        <v>19</v>
      </c>
    </row>
    <row r="38" spans="1:33" ht="20.25" customHeight="1" thickBot="1" x14ac:dyDescent="0.3">
      <c r="A38" s="26" t="s">
        <v>78</v>
      </c>
      <c r="B38" s="27"/>
      <c r="C38" s="27"/>
      <c r="D38" s="27"/>
      <c r="E38" s="329"/>
      <c r="F38" s="41"/>
      <c r="G38" s="595"/>
      <c r="H38" s="622" t="s">
        <v>53</v>
      </c>
      <c r="I38" s="623"/>
      <c r="J38" s="623"/>
      <c r="K38" s="623"/>
      <c r="L38" s="623"/>
      <c r="M38" s="623"/>
      <c r="N38" s="623"/>
      <c r="O38" s="623"/>
      <c r="P38" s="623"/>
      <c r="Q38" s="623"/>
      <c r="R38" s="623"/>
      <c r="S38" s="607">
        <v>0</v>
      </c>
      <c r="T38" s="607"/>
      <c r="U38" s="607"/>
      <c r="V38" s="607"/>
      <c r="W38" s="607">
        <v>0</v>
      </c>
      <c r="X38" s="607"/>
      <c r="Y38" s="607"/>
      <c r="Z38" s="607"/>
      <c r="AA38" s="613">
        <v>0</v>
      </c>
      <c r="AB38" s="613"/>
      <c r="AC38" s="613"/>
      <c r="AD38" s="614"/>
      <c r="AE38" s="90">
        <f>W38+S38+AA38</f>
        <v>0</v>
      </c>
    </row>
    <row r="39" spans="1:33" ht="21" customHeight="1" x14ac:dyDescent="0.25">
      <c r="S39" s="128"/>
      <c r="T39" s="128"/>
      <c r="U39" s="129"/>
      <c r="V39" s="129"/>
      <c r="W39" s="129"/>
      <c r="X39" s="129"/>
      <c r="Y39" s="129"/>
      <c r="Z39" s="129"/>
      <c r="AA39" s="90"/>
    </row>
    <row r="40" spans="1:33" ht="15.6" x14ac:dyDescent="0.3">
      <c r="U40" s="123"/>
      <c r="V40" s="123"/>
      <c r="W40" s="123"/>
      <c r="X40" s="123"/>
      <c r="Y40" s="123"/>
      <c r="Z40" s="123"/>
    </row>
    <row r="41" spans="1:33" ht="15.6" x14ac:dyDescent="0.3">
      <c r="U41" s="123"/>
      <c r="V41" s="123"/>
      <c r="W41" s="123"/>
      <c r="X41" s="123"/>
      <c r="Y41" s="123"/>
      <c r="Z41" s="123"/>
    </row>
    <row r="42" spans="1:33" ht="15.6" x14ac:dyDescent="0.3">
      <c r="U42" s="123"/>
      <c r="V42" s="123"/>
      <c r="W42" s="123"/>
      <c r="X42" s="123"/>
      <c r="Y42" s="123"/>
      <c r="Z42" s="123"/>
    </row>
    <row r="44" spans="1:33" x14ac:dyDescent="0.25">
      <c r="AF44" s="1">
        <f>5940-5818</f>
        <v>122</v>
      </c>
    </row>
  </sheetData>
  <mergeCells count="72">
    <mergeCell ref="AA38:AD38"/>
    <mergeCell ref="H33:R33"/>
    <mergeCell ref="H34:R34"/>
    <mergeCell ref="H35:R35"/>
    <mergeCell ref="H36:R36"/>
    <mergeCell ref="H37:R37"/>
    <mergeCell ref="H38:R38"/>
    <mergeCell ref="AA34:AD34"/>
    <mergeCell ref="AA33:AD33"/>
    <mergeCell ref="AA35:AD35"/>
    <mergeCell ref="AA36:AD36"/>
    <mergeCell ref="AA37:AD37"/>
    <mergeCell ref="S38:V38"/>
    <mergeCell ref="W33:Z33"/>
    <mergeCell ref="W34:Z34"/>
    <mergeCell ref="W35:Z35"/>
    <mergeCell ref="W36:Z36"/>
    <mergeCell ref="W37:Z37"/>
    <mergeCell ref="W38:Z38"/>
    <mergeCell ref="S33:V33"/>
    <mergeCell ref="S34:V34"/>
    <mergeCell ref="S35:V35"/>
    <mergeCell ref="S36:V36"/>
    <mergeCell ref="S37:V37"/>
    <mergeCell ref="O9:O12"/>
    <mergeCell ref="A2:Z2"/>
    <mergeCell ref="A4:A12"/>
    <mergeCell ref="B4:B12"/>
    <mergeCell ref="C4:D9"/>
    <mergeCell ref="G4:G12"/>
    <mergeCell ref="H4:I5"/>
    <mergeCell ref="H6:H12"/>
    <mergeCell ref="I8:I12"/>
    <mergeCell ref="S8:S12"/>
    <mergeCell ref="T8:T12"/>
    <mergeCell ref="U8:U12"/>
    <mergeCell ref="I6:I7"/>
    <mergeCell ref="C10:C12"/>
    <mergeCell ref="D10:D12"/>
    <mergeCell ref="V8:V12"/>
    <mergeCell ref="G33:G38"/>
    <mergeCell ref="B29:D29"/>
    <mergeCell ref="B30:D30"/>
    <mergeCell ref="B31:D31"/>
    <mergeCell ref="A32:D32"/>
    <mergeCell ref="S4:AD6"/>
    <mergeCell ref="E4:F9"/>
    <mergeCell ref="E10:E12"/>
    <mergeCell ref="F10:F12"/>
    <mergeCell ref="J4:J12"/>
    <mergeCell ref="K4:R5"/>
    <mergeCell ref="K6:K12"/>
    <mergeCell ref="L6:R6"/>
    <mergeCell ref="L7:O7"/>
    <mergeCell ref="P7:P12"/>
    <mergeCell ref="Q7:Q12"/>
    <mergeCell ref="R7:R12"/>
    <mergeCell ref="L8:L12"/>
    <mergeCell ref="M8:O8"/>
    <mergeCell ref="M9:M12"/>
    <mergeCell ref="N9:N12"/>
    <mergeCell ref="AA8:AA12"/>
    <mergeCell ref="AB8:AB12"/>
    <mergeCell ref="AC8:AC12"/>
    <mergeCell ref="AD8:AD12"/>
    <mergeCell ref="S7:V7"/>
    <mergeCell ref="W7:Z7"/>
    <mergeCell ref="AA7:AD7"/>
    <mergeCell ref="Z8:Z12"/>
    <mergeCell ref="Y8:Y12"/>
    <mergeCell ref="X8:X12"/>
    <mergeCell ref="W8:W12"/>
  </mergeCells>
  <conditionalFormatting sqref="L20:M22">
    <cfRule type="expression" dxfId="14" priority="14" stopIfTrue="1">
      <formula>#REF!+#REF!+M20+N20&lt;&gt;L20</formula>
    </cfRule>
  </conditionalFormatting>
  <conditionalFormatting sqref="L20:M22">
    <cfRule type="expression" dxfId="13" priority="13" stopIfTrue="1">
      <formula>L20&lt;&gt;#REF!+M20+N20</formula>
    </cfRule>
  </conditionalFormatting>
  <conditionalFormatting sqref="L20:M22">
    <cfRule type="expression" dxfId="12" priority="12" stopIfTrue="1">
      <formula>L20&lt;&gt;#REF!+#REF!+M20</formula>
    </cfRule>
  </conditionalFormatting>
  <conditionalFormatting sqref="L20:M22">
    <cfRule type="expression" dxfId="11" priority="11" stopIfTrue="1">
      <formula>#REF!+#REF!+M20+N20&lt;&gt;L20</formula>
    </cfRule>
  </conditionalFormatting>
  <conditionalFormatting sqref="L20:M22">
    <cfRule type="expression" dxfId="10" priority="10" stopIfTrue="1">
      <formula>L20&lt;&gt;#REF!+#REF!+M20</formula>
    </cfRule>
  </conditionalFormatting>
  <conditionalFormatting sqref="L25:M27">
    <cfRule type="expression" dxfId="9" priority="5" stopIfTrue="1">
      <formula>#REF!+#REF!+M25+N25&lt;&gt;L25</formula>
    </cfRule>
  </conditionalFormatting>
  <conditionalFormatting sqref="L25:M27">
    <cfRule type="expression" dxfId="8" priority="4" stopIfTrue="1">
      <formula>L25&lt;&gt;#REF!+M25+N25</formula>
    </cfRule>
  </conditionalFormatting>
  <conditionalFormatting sqref="L25:M27">
    <cfRule type="expression" dxfId="7" priority="3" stopIfTrue="1">
      <formula>L25&lt;&gt;#REF!+#REF!+M25</formula>
    </cfRule>
  </conditionalFormatting>
  <conditionalFormatting sqref="L25:M27">
    <cfRule type="expression" dxfId="6" priority="2" stopIfTrue="1">
      <formula>#REF!+#REF!+M25+N25&lt;&gt;L25</formula>
    </cfRule>
  </conditionalFormatting>
  <conditionalFormatting sqref="L25:M27">
    <cfRule type="expression" dxfId="5" priority="1" stopIfTrue="1">
      <formula>L25&lt;&gt;#REF!+#REF!+M25</formula>
    </cfRule>
  </conditionalFormatting>
  <conditionalFormatting sqref="I29:I31 I20:I23 I25:I27">
    <cfRule type="expression" dxfId="4" priority="79" stopIfTrue="1">
      <formula>#REF!+#REF!+#REF!+#REF!&lt;&gt;I20</formula>
    </cfRule>
  </conditionalFormatting>
  <conditionalFormatting sqref="I27 I29:I31">
    <cfRule type="expression" dxfId="3" priority="82" stopIfTrue="1">
      <formula>I27&lt;&gt;#REF!+#REF!+#REF!</formula>
    </cfRule>
  </conditionalFormatting>
  <conditionalFormatting sqref="I29:I31 I20:I23 I25:I27">
    <cfRule type="expression" dxfId="2" priority="84" stopIfTrue="1">
      <formula>I20&lt;&gt;#REF!+#REF!+#REF!</formula>
    </cfRule>
  </conditionalFormatting>
  <conditionalFormatting sqref="I29:I31 I20:I23 I25:I27">
    <cfRule type="expression" dxfId="1" priority="87" stopIfTrue="1">
      <formula>#REF!+#REF!+#REF!+#REF!&lt;&gt;I20</formula>
    </cfRule>
  </conditionalFormatting>
  <conditionalFormatting sqref="I29:I31 I20:I23 I25:I27">
    <cfRule type="expression" dxfId="0" priority="90" stopIfTrue="1">
      <formula>I20&lt;&gt;#REF!+#REF!+#REF!</formula>
    </cfRule>
  </conditionalFormatting>
  <pageMargins left="0.39370078740157483" right="0.23622047244094491" top="0.39370078740157483" bottom="0.27559055118110237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1"/>
  <sheetViews>
    <sheetView workbookViewId="0">
      <selection activeCell="J19" sqref="J19"/>
    </sheetView>
  </sheetViews>
  <sheetFormatPr defaultRowHeight="13.2" x14ac:dyDescent="0.25"/>
  <cols>
    <col min="1" max="1" width="11.5546875" customWidth="1"/>
    <col min="2" max="2" width="63.33203125" customWidth="1"/>
    <col min="3" max="3" width="27.33203125" customWidth="1"/>
  </cols>
  <sheetData>
    <row r="4" spans="1:3" ht="13.8" x14ac:dyDescent="0.25">
      <c r="A4" s="33" t="s">
        <v>163</v>
      </c>
      <c r="B4" s="46" t="s">
        <v>93</v>
      </c>
      <c r="C4" t="s">
        <v>185</v>
      </c>
    </row>
    <row r="5" spans="1:3" ht="13.8" x14ac:dyDescent="0.25">
      <c r="A5" s="33" t="s">
        <v>164</v>
      </c>
      <c r="B5" s="46" t="s">
        <v>94</v>
      </c>
      <c r="C5" t="s">
        <v>185</v>
      </c>
    </row>
    <row r="6" spans="1:3" ht="13.8" x14ac:dyDescent="0.25">
      <c r="A6" s="33" t="s">
        <v>165</v>
      </c>
      <c r="B6" s="47" t="s">
        <v>13</v>
      </c>
      <c r="C6" t="s">
        <v>186</v>
      </c>
    </row>
    <row r="7" spans="1:3" ht="13.8" x14ac:dyDescent="0.25">
      <c r="A7" s="33" t="s">
        <v>166</v>
      </c>
      <c r="B7" s="48" t="s">
        <v>112</v>
      </c>
      <c r="C7" t="s">
        <v>187</v>
      </c>
    </row>
    <row r="8" spans="1:3" ht="13.8" x14ac:dyDescent="0.25">
      <c r="A8" s="33" t="s">
        <v>167</v>
      </c>
      <c r="B8" s="77" t="s">
        <v>72</v>
      </c>
      <c r="C8" t="s">
        <v>188</v>
      </c>
    </row>
    <row r="9" spans="1:3" ht="13.8" x14ac:dyDescent="0.25">
      <c r="A9" s="33" t="s">
        <v>168</v>
      </c>
      <c r="B9" s="47" t="s">
        <v>14</v>
      </c>
      <c r="C9" t="s">
        <v>189</v>
      </c>
    </row>
    <row r="10" spans="1:3" ht="13.8" x14ac:dyDescent="0.25">
      <c r="A10" s="33" t="s">
        <v>169</v>
      </c>
      <c r="B10" s="47" t="s">
        <v>64</v>
      </c>
      <c r="C10" t="s">
        <v>190</v>
      </c>
    </row>
    <row r="11" spans="1:3" ht="13.8" x14ac:dyDescent="0.25">
      <c r="A11" s="33" t="s">
        <v>170</v>
      </c>
      <c r="B11" s="47" t="s">
        <v>113</v>
      </c>
      <c r="C11" t="s">
        <v>191</v>
      </c>
    </row>
    <row r="12" spans="1:3" ht="13.8" x14ac:dyDescent="0.25">
      <c r="A12" s="33" t="s">
        <v>171</v>
      </c>
      <c r="B12" s="47" t="s">
        <v>172</v>
      </c>
      <c r="C12" t="s">
        <v>185</v>
      </c>
    </row>
    <row r="13" spans="1:3" ht="13.8" x14ac:dyDescent="0.25">
      <c r="A13" s="33" t="s">
        <v>173</v>
      </c>
      <c r="B13" s="47" t="s">
        <v>59</v>
      </c>
      <c r="C13" t="s">
        <v>192</v>
      </c>
    </row>
    <row r="14" spans="1:3" ht="13.8" x14ac:dyDescent="0.25">
      <c r="A14" s="33" t="s">
        <v>174</v>
      </c>
      <c r="B14" s="47" t="s">
        <v>65</v>
      </c>
      <c r="C14" t="s">
        <v>191</v>
      </c>
    </row>
    <row r="15" spans="1:3" ht="13.8" x14ac:dyDescent="0.25">
      <c r="A15" s="33" t="s">
        <v>175</v>
      </c>
      <c r="B15" s="47" t="s">
        <v>176</v>
      </c>
      <c r="C15" t="s">
        <v>193</v>
      </c>
    </row>
    <row r="16" spans="1:3" ht="15.6" x14ac:dyDescent="0.3">
      <c r="A16" s="116" t="s">
        <v>16</v>
      </c>
      <c r="B16" s="117" t="s">
        <v>54</v>
      </c>
      <c r="C16" t="s">
        <v>188</v>
      </c>
    </row>
    <row r="17" spans="1:3" ht="15.6" x14ac:dyDescent="0.3">
      <c r="A17" s="98" t="s">
        <v>17</v>
      </c>
      <c r="B17" s="98" t="s">
        <v>72</v>
      </c>
      <c r="C17" t="s">
        <v>188</v>
      </c>
    </row>
    <row r="18" spans="1:3" ht="13.5" customHeight="1" x14ac:dyDescent="0.3">
      <c r="A18" s="98" t="s">
        <v>18</v>
      </c>
      <c r="B18" s="97" t="s">
        <v>82</v>
      </c>
      <c r="C18" t="s">
        <v>186</v>
      </c>
    </row>
    <row r="19" spans="1:3" ht="15.6" x14ac:dyDescent="0.3">
      <c r="A19" s="98" t="s">
        <v>19</v>
      </c>
      <c r="B19" s="97" t="s">
        <v>14</v>
      </c>
      <c r="C19" t="s">
        <v>189</v>
      </c>
    </row>
    <row r="20" spans="1:3" ht="14.4" thickBot="1" x14ac:dyDescent="0.3">
      <c r="A20" s="38" t="s">
        <v>21</v>
      </c>
      <c r="B20" s="39" t="s">
        <v>112</v>
      </c>
      <c r="C20" t="s">
        <v>187</v>
      </c>
    </row>
    <row r="21" spans="1:3" ht="15.75" customHeight="1" thickBot="1" x14ac:dyDescent="0.3">
      <c r="A21" s="22" t="s">
        <v>22</v>
      </c>
      <c r="B21" s="23" t="s">
        <v>126</v>
      </c>
      <c r="C21" t="s">
        <v>192</v>
      </c>
    </row>
    <row r="22" spans="1:3" ht="14.4" thickBot="1" x14ac:dyDescent="0.3">
      <c r="A22" s="22" t="s">
        <v>115</v>
      </c>
      <c r="B22" s="23" t="s">
        <v>116</v>
      </c>
    </row>
    <row r="23" spans="1:3" ht="13.8" x14ac:dyDescent="0.25">
      <c r="A23" s="47" t="s">
        <v>28</v>
      </c>
      <c r="B23" s="92" t="s">
        <v>137</v>
      </c>
      <c r="C23" t="s">
        <v>194</v>
      </c>
    </row>
    <row r="24" spans="1:3" ht="13.8" x14ac:dyDescent="0.25">
      <c r="A24" s="47" t="s">
        <v>29</v>
      </c>
      <c r="B24" s="92" t="s">
        <v>138</v>
      </c>
      <c r="C24" t="s">
        <v>194</v>
      </c>
    </row>
    <row r="25" spans="1:3" ht="13.8" x14ac:dyDescent="0.25">
      <c r="A25" s="47" t="s">
        <v>30</v>
      </c>
      <c r="B25" s="92" t="s">
        <v>139</v>
      </c>
      <c r="C25" t="s">
        <v>193</v>
      </c>
    </row>
    <row r="26" spans="1:3" ht="13.8" x14ac:dyDescent="0.25">
      <c r="A26" s="47" t="s">
        <v>31</v>
      </c>
      <c r="B26" s="92" t="s">
        <v>140</v>
      </c>
      <c r="C26" t="s">
        <v>195</v>
      </c>
    </row>
    <row r="27" spans="1:3" ht="13.8" x14ac:dyDescent="0.25">
      <c r="A27" s="47" t="s">
        <v>32</v>
      </c>
      <c r="B27" s="92" t="s">
        <v>141</v>
      </c>
      <c r="C27" t="s">
        <v>196</v>
      </c>
    </row>
    <row r="28" spans="1:3" ht="13.8" x14ac:dyDescent="0.25">
      <c r="A28" s="47" t="s">
        <v>33</v>
      </c>
      <c r="B28" s="92" t="s">
        <v>128</v>
      </c>
    </row>
    <row r="29" spans="1:3" ht="13.8" x14ac:dyDescent="0.25">
      <c r="A29" s="47" t="s">
        <v>117</v>
      </c>
      <c r="B29" s="92" t="s">
        <v>127</v>
      </c>
      <c r="C29" t="s">
        <v>197</v>
      </c>
    </row>
    <row r="30" spans="1:3" ht="13.8" x14ac:dyDescent="0.25">
      <c r="A30" s="47" t="s">
        <v>34</v>
      </c>
      <c r="B30" s="92" t="s">
        <v>142</v>
      </c>
      <c r="C30" t="s">
        <v>195</v>
      </c>
    </row>
    <row r="31" spans="1:3" ht="27.6" x14ac:dyDescent="0.25">
      <c r="A31" s="47" t="s">
        <v>35</v>
      </c>
      <c r="B31" s="92" t="s">
        <v>143</v>
      </c>
    </row>
    <row r="32" spans="1:3" ht="13.8" x14ac:dyDescent="0.25">
      <c r="A32" s="47" t="s">
        <v>121</v>
      </c>
      <c r="B32" s="92" t="s">
        <v>144</v>
      </c>
      <c r="C32" t="s">
        <v>198</v>
      </c>
    </row>
    <row r="33" spans="1:3" ht="13.8" x14ac:dyDescent="0.25">
      <c r="A33" s="47" t="s">
        <v>122</v>
      </c>
      <c r="B33" s="92" t="s">
        <v>146</v>
      </c>
      <c r="C33" t="s">
        <v>199</v>
      </c>
    </row>
    <row r="34" spans="1:3" ht="13.8" x14ac:dyDescent="0.25">
      <c r="A34" s="47" t="s">
        <v>85</v>
      </c>
      <c r="B34" s="92" t="s">
        <v>145</v>
      </c>
      <c r="C34" t="s">
        <v>193</v>
      </c>
    </row>
    <row r="35" spans="1:3" ht="13.8" x14ac:dyDescent="0.25">
      <c r="A35" s="47" t="s">
        <v>86</v>
      </c>
      <c r="B35" s="92" t="s">
        <v>60</v>
      </c>
      <c r="C35" t="s">
        <v>190</v>
      </c>
    </row>
    <row r="36" spans="1:3" ht="13.8" x14ac:dyDescent="0.25">
      <c r="A36" s="47" t="s">
        <v>87</v>
      </c>
      <c r="B36" s="92" t="s">
        <v>155</v>
      </c>
    </row>
    <row r="37" spans="1:3" ht="13.8" x14ac:dyDescent="0.25">
      <c r="A37" s="47" t="s">
        <v>96</v>
      </c>
      <c r="B37" s="92" t="s">
        <v>156</v>
      </c>
      <c r="C37" t="s">
        <v>198</v>
      </c>
    </row>
    <row r="38" spans="1:3" ht="13.8" x14ac:dyDescent="0.25">
      <c r="A38" s="47" t="s">
        <v>129</v>
      </c>
      <c r="B38" s="92" t="s">
        <v>157</v>
      </c>
      <c r="C38" t="s">
        <v>199</v>
      </c>
    </row>
    <row r="39" spans="1:3" ht="13.8" x14ac:dyDescent="0.25">
      <c r="A39" s="47" t="s">
        <v>130</v>
      </c>
      <c r="B39" s="92" t="s">
        <v>158</v>
      </c>
      <c r="C39" t="s">
        <v>199</v>
      </c>
    </row>
    <row r="40" spans="1:3" ht="13.8" x14ac:dyDescent="0.25">
      <c r="A40" s="47" t="s">
        <v>131</v>
      </c>
      <c r="B40" s="92" t="s">
        <v>159</v>
      </c>
      <c r="C40" t="s">
        <v>199</v>
      </c>
    </row>
    <row r="41" spans="1:3" ht="13.8" x14ac:dyDescent="0.25">
      <c r="A41" s="47" t="s">
        <v>132</v>
      </c>
      <c r="B41" s="92" t="s">
        <v>177</v>
      </c>
      <c r="C41" t="s">
        <v>199</v>
      </c>
    </row>
    <row r="42" spans="1:3" ht="15.75" customHeight="1" thickBot="1" x14ac:dyDescent="0.3">
      <c r="A42" s="47" t="s">
        <v>162</v>
      </c>
      <c r="B42" s="92" t="s">
        <v>178</v>
      </c>
      <c r="C42" t="s">
        <v>200</v>
      </c>
    </row>
    <row r="43" spans="1:3" ht="47.25" customHeight="1" thickBot="1" x14ac:dyDescent="0.3">
      <c r="A43" s="131" t="s">
        <v>37</v>
      </c>
      <c r="B43" s="94" t="s">
        <v>154</v>
      </c>
      <c r="C43" t="s">
        <v>201</v>
      </c>
    </row>
    <row r="44" spans="1:3" ht="47.25" customHeight="1" thickBot="1" x14ac:dyDescent="0.3">
      <c r="A44" s="131" t="s">
        <v>73</v>
      </c>
      <c r="B44" s="93" t="s">
        <v>147</v>
      </c>
      <c r="C44" t="s">
        <v>201</v>
      </c>
    </row>
    <row r="45" spans="1:3" ht="62.25" customHeight="1" thickBot="1" x14ac:dyDescent="0.3">
      <c r="A45" s="95" t="s">
        <v>40</v>
      </c>
      <c r="B45" s="132" t="s">
        <v>148</v>
      </c>
      <c r="C45" t="s">
        <v>201</v>
      </c>
    </row>
    <row r="46" spans="1:3" ht="31.8" thickBot="1" x14ac:dyDescent="0.3">
      <c r="A46" s="95" t="s">
        <v>74</v>
      </c>
      <c r="B46" s="132" t="s">
        <v>149</v>
      </c>
      <c r="C46" t="s">
        <v>201</v>
      </c>
    </row>
    <row r="47" spans="1:3" ht="42" thickBot="1" x14ac:dyDescent="0.3">
      <c r="A47" s="22" t="s">
        <v>42</v>
      </c>
      <c r="B47" s="120" t="s">
        <v>150</v>
      </c>
      <c r="C47" t="s">
        <v>201</v>
      </c>
    </row>
    <row r="48" spans="1:3" ht="42" thickBot="1" x14ac:dyDescent="0.3">
      <c r="A48" s="22" t="s">
        <v>97</v>
      </c>
      <c r="B48" s="120" t="s">
        <v>180</v>
      </c>
      <c r="C48" t="s">
        <v>201</v>
      </c>
    </row>
    <row r="49" spans="1:3" ht="28.2" thickBot="1" x14ac:dyDescent="0.3">
      <c r="A49" s="99" t="s">
        <v>118</v>
      </c>
      <c r="B49" s="133" t="s">
        <v>151</v>
      </c>
      <c r="C49" t="s">
        <v>201</v>
      </c>
    </row>
    <row r="50" spans="1:3" ht="28.2" thickBot="1" x14ac:dyDescent="0.3">
      <c r="A50" s="100" t="s">
        <v>133</v>
      </c>
      <c r="B50" s="134" t="s">
        <v>152</v>
      </c>
      <c r="C50" t="s">
        <v>201</v>
      </c>
    </row>
    <row r="51" spans="1:3" ht="31.8" thickBot="1" x14ac:dyDescent="0.35">
      <c r="A51" s="96" t="s">
        <v>182</v>
      </c>
      <c r="B51" s="101" t="s">
        <v>153</v>
      </c>
      <c r="C5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1</vt:lpstr>
      <vt:lpstr>2</vt:lpstr>
      <vt:lpstr>3</vt:lpstr>
      <vt:lpstr>3 (2)</vt:lpstr>
      <vt:lpstr>5</vt:lpstr>
      <vt:lpstr>Лист1</vt:lpstr>
      <vt:lpstr>'1'!Область_печати</vt:lpstr>
      <vt:lpstr>'2'!Область_печати</vt:lpstr>
      <vt:lpstr>'3'!Область_печати</vt:lpstr>
      <vt:lpstr>'3 (2)'!Область_печати</vt:lpstr>
      <vt:lpstr>'5'!Область_печати</vt:lpstr>
      <vt:lpstr>титульник!Область_печати</vt:lpstr>
    </vt:vector>
  </TitlesOfParts>
  <Company>SPEK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zamDir</cp:lastModifiedBy>
  <cp:lastPrinted>2021-07-05T13:30:37Z</cp:lastPrinted>
  <dcterms:created xsi:type="dcterms:W3CDTF">2001-03-16T08:00:32Z</dcterms:created>
  <dcterms:modified xsi:type="dcterms:W3CDTF">2021-07-05T13:30:43Z</dcterms:modified>
</cp:coreProperties>
</file>