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340" windowHeight="5520" activeTab="2"/>
  </bookViews>
  <sheets>
    <sheet name="титульник" sheetId="42" r:id="rId1"/>
    <sheet name="1" sheetId="54" r:id="rId2"/>
    <sheet name="2" sheetId="57" r:id="rId3"/>
    <sheet name="3" sheetId="58" r:id="rId4"/>
    <sheet name="4" sheetId="62" r:id="rId5"/>
    <sheet name="5" sheetId="59" r:id="rId6"/>
    <sheet name="6" sheetId="61" r:id="rId7"/>
    <sheet name="7" sheetId="60" r:id="rId8"/>
  </sheets>
  <externalReferences>
    <externalReference r:id="rId9"/>
  </externalReferences>
  <definedNames>
    <definedName name="_xlnm.Print_Area" localSheetId="1">'1'!$A$1:$P$35</definedName>
    <definedName name="_xlnm.Print_Area" localSheetId="2">'2'!$A$1:$P$31</definedName>
    <definedName name="_xlnm.Print_Area" localSheetId="3">'3'!$A$1:$P$40</definedName>
    <definedName name="_xlnm.Print_Area" localSheetId="4">'4'!$A$1:$R$31</definedName>
    <definedName name="_xlnm.Print_Area" localSheetId="5">'5'!$A$1:$P$31</definedName>
    <definedName name="_xlnm.Print_Area" localSheetId="6">'6'!$A$1:$P$28</definedName>
    <definedName name="_xlnm.Print_Area" localSheetId="7">'7'!$A$1:$P$34</definedName>
    <definedName name="_xlnm.Print_Area" localSheetId="0">титульник!$A$1:$I$32</definedName>
  </definedNames>
  <calcPr calcId="124519" fullPrecision="0"/>
</workbook>
</file>

<file path=xl/calcChain.xml><?xml version="1.0" encoding="utf-8"?>
<calcChain xmlns="http://schemas.openxmlformats.org/spreadsheetml/2006/main">
  <c r="H32" i="42"/>
  <c r="G32"/>
  <c r="F32"/>
  <c r="E32"/>
  <c r="D32"/>
  <c r="C32"/>
  <c r="B32"/>
  <c r="I31"/>
  <c r="I30"/>
  <c r="I29"/>
  <c r="I28"/>
  <c r="E27" i="60" l="1"/>
  <c r="G27"/>
  <c r="H27"/>
  <c r="I27"/>
  <c r="J27"/>
  <c r="K27"/>
  <c r="L27"/>
  <c r="M27"/>
  <c r="N27"/>
  <c r="O27"/>
  <c r="P27"/>
  <c r="D27"/>
  <c r="D30" i="57"/>
  <c r="D31"/>
  <c r="P29"/>
  <c r="O29"/>
  <c r="N29"/>
  <c r="M29"/>
  <c r="L29"/>
  <c r="K29"/>
  <c r="J29"/>
  <c r="I29"/>
  <c r="H29"/>
  <c r="G29"/>
  <c r="F29"/>
  <c r="F27" i="60" s="1"/>
  <c r="E29" i="57"/>
  <c r="D29" s="1"/>
  <c r="R32" i="60"/>
  <c r="D21" i="58"/>
  <c r="D22"/>
  <c r="D23"/>
  <c r="D24"/>
  <c r="D25"/>
  <c r="D26"/>
  <c r="D27"/>
  <c r="D28"/>
  <c r="D29"/>
  <c r="D30"/>
  <c r="D31"/>
  <c r="D32"/>
  <c r="D33"/>
  <c r="D34"/>
  <c r="D35"/>
  <c r="D36"/>
  <c r="D38"/>
  <c r="D39"/>
  <c r="D40"/>
  <c r="D20"/>
  <c r="E21"/>
  <c r="E22"/>
  <c r="E23"/>
  <c r="E24"/>
  <c r="E25"/>
  <c r="E26"/>
  <c r="E27"/>
  <c r="E28"/>
  <c r="E29"/>
  <c r="E30"/>
  <c r="E31"/>
  <c r="E32"/>
  <c r="E33"/>
  <c r="E34"/>
  <c r="E35"/>
  <c r="E36"/>
  <c r="E37"/>
  <c r="D37" s="1"/>
  <c r="E38"/>
  <c r="E39"/>
  <c r="E40"/>
  <c r="E20"/>
  <c r="E27" i="57"/>
  <c r="E28"/>
  <c r="E21"/>
  <c r="E22"/>
  <c r="E23"/>
  <c r="E24"/>
  <c r="E20"/>
  <c r="L28" i="58"/>
  <c r="L27"/>
  <c r="F19" i="61"/>
  <c r="F19" i="58" l="1"/>
  <c r="G19"/>
  <c r="H19"/>
  <c r="I19"/>
  <c r="J19"/>
  <c r="K19"/>
  <c r="L19"/>
  <c r="M19"/>
  <c r="N19"/>
  <c r="O19"/>
  <c r="P19"/>
  <c r="S19" i="61"/>
  <c r="I24"/>
  <c r="J24"/>
  <c r="K24"/>
  <c r="L24"/>
  <c r="M24"/>
  <c r="N24"/>
  <c r="O24"/>
  <c r="P24"/>
  <c r="H24"/>
  <c r="S21"/>
  <c r="S20"/>
  <c r="E19" i="58" l="1"/>
  <c r="U41" i="60" l="1"/>
  <c r="E26" i="59"/>
  <c r="F29"/>
  <c r="M29"/>
  <c r="E16" i="60"/>
  <c r="E26" i="61"/>
  <c r="E25"/>
  <c r="P25"/>
  <c r="O25"/>
  <c r="F27" i="59"/>
  <c r="M28"/>
  <c r="M27"/>
  <c r="W21"/>
  <c r="R31" i="60"/>
  <c r="R34"/>
  <c r="R33"/>
  <c r="F26" i="59"/>
  <c r="G26"/>
  <c r="I26"/>
  <c r="J26"/>
  <c r="K26"/>
  <c r="L26"/>
  <c r="M26"/>
  <c r="N26"/>
  <c r="O26"/>
  <c r="P26"/>
  <c r="C36" i="58"/>
  <c r="E26" i="57" l="1"/>
  <c r="N25" i="61"/>
  <c r="E21"/>
  <c r="E20"/>
  <c r="H25" i="59"/>
  <c r="H20" s="1"/>
  <c r="E22"/>
  <c r="E21"/>
  <c r="F20"/>
  <c r="I20"/>
  <c r="J20"/>
  <c r="K20"/>
  <c r="L20"/>
  <c r="M20"/>
  <c r="N20"/>
  <c r="O20"/>
  <c r="P20"/>
  <c r="E19" i="61" l="1"/>
  <c r="E19" i="57"/>
  <c r="E20" i="59"/>
  <c r="D21"/>
  <c r="D20" i="61"/>
  <c r="E32" i="54"/>
  <c r="E29"/>
  <c r="E25"/>
  <c r="E19" s="1"/>
  <c r="D19" s="1"/>
  <c r="E34"/>
  <c r="I28"/>
  <c r="F19" i="60" l="1"/>
  <c r="G19"/>
  <c r="F14"/>
  <c r="G14"/>
  <c r="F24" i="61"/>
  <c r="G24"/>
  <c r="G19"/>
  <c r="D24" i="59"/>
  <c r="G25" i="57"/>
  <c r="F25"/>
  <c r="G19"/>
  <c r="F19"/>
  <c r="P30" i="60"/>
  <c r="O30"/>
  <c r="N30"/>
  <c r="M30"/>
  <c r="L30"/>
  <c r="K30"/>
  <c r="P29"/>
  <c r="O29"/>
  <c r="N29"/>
  <c r="M29"/>
  <c r="L29"/>
  <c r="K29"/>
  <c r="P19" i="57"/>
  <c r="O19"/>
  <c r="D19" i="58"/>
  <c r="H22" i="60"/>
  <c r="H21"/>
  <c r="D21" s="1"/>
  <c r="H28" i="61"/>
  <c r="D28" s="1"/>
  <c r="E24"/>
  <c r="H23"/>
  <c r="H19" s="1"/>
  <c r="D19" s="1"/>
  <c r="P19"/>
  <c r="O19"/>
  <c r="N19"/>
  <c r="M19"/>
  <c r="L19"/>
  <c r="K19"/>
  <c r="H31" i="59"/>
  <c r="P19" i="60"/>
  <c r="O19"/>
  <c r="P14"/>
  <c r="O14"/>
  <c r="O19" i="59" s="1"/>
  <c r="P25" i="57"/>
  <c r="O25"/>
  <c r="E20" i="60"/>
  <c r="E19" s="1"/>
  <c r="E15"/>
  <c r="E14" s="1"/>
  <c r="H18"/>
  <c r="H14" s="1"/>
  <c r="E28" i="59"/>
  <c r="D25"/>
  <c r="D28" i="57"/>
  <c r="D21"/>
  <c r="D24"/>
  <c r="L19" i="60"/>
  <c r="N19"/>
  <c r="M19"/>
  <c r="K19"/>
  <c r="N14"/>
  <c r="M14"/>
  <c r="L14"/>
  <c r="K14"/>
  <c r="N25" i="57"/>
  <c r="M25"/>
  <c r="L25"/>
  <c r="K25"/>
  <c r="N19"/>
  <c r="M19"/>
  <c r="L19"/>
  <c r="K19"/>
  <c r="J19" i="54"/>
  <c r="J28" i="60" s="1"/>
  <c r="F19" i="54"/>
  <c r="G19" i="59"/>
  <c r="D21" i="61"/>
  <c r="D22" i="59"/>
  <c r="K19"/>
  <c r="P19"/>
  <c r="P28" i="60" s="1"/>
  <c r="N19" i="59"/>
  <c r="I19" i="54"/>
  <c r="I28" i="60" s="1"/>
  <c r="D20" i="59" l="1"/>
  <c r="R29" i="60"/>
  <c r="R30"/>
  <c r="D31" i="59"/>
  <c r="H26"/>
  <c r="L19"/>
  <c r="D14" i="60"/>
  <c r="D18"/>
  <c r="H19"/>
  <c r="D19" s="1"/>
  <c r="D22"/>
  <c r="D20"/>
  <c r="F19" i="59"/>
  <c r="D15" i="60"/>
  <c r="D24" i="61"/>
  <c r="D25"/>
  <c r="M19" i="59"/>
  <c r="M28" i="60" s="1"/>
  <c r="D23" i="61"/>
  <c r="D28" i="59"/>
  <c r="D26" s="1"/>
  <c r="O28" i="60"/>
  <c r="N28"/>
  <c r="K28"/>
  <c r="L28"/>
  <c r="D19" i="57"/>
  <c r="E25"/>
  <c r="D25" s="1"/>
  <c r="T30" i="60" l="1"/>
  <c r="U30" s="1"/>
  <c r="D19" i="59"/>
  <c r="R28" i="60"/>
  <c r="S30" s="1"/>
  <c r="H19" i="59"/>
  <c r="E19" l="1"/>
</calcChain>
</file>

<file path=xl/sharedStrings.xml><?xml version="1.0" encoding="utf-8"?>
<sst xmlns="http://schemas.openxmlformats.org/spreadsheetml/2006/main" count="493" uniqueCount="260">
  <si>
    <t>Каникулы</t>
  </si>
  <si>
    <t>Индекс</t>
  </si>
  <si>
    <t>Курсы</t>
  </si>
  <si>
    <t>по профилю специальности</t>
  </si>
  <si>
    <t>УЧЕБНЫЙ ПЛАН</t>
  </si>
  <si>
    <r>
      <t xml:space="preserve">Форма обучения: </t>
    </r>
    <r>
      <rPr>
        <b/>
        <u/>
        <sz val="12"/>
        <rFont val="Arial Cyr"/>
        <charset val="204"/>
      </rPr>
      <t>очная</t>
    </r>
  </si>
  <si>
    <t>1.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</si>
  <si>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</si>
  <si>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</si>
  <si>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</si>
  <si>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</si>
  <si>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</si>
  <si>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</si>
  <si>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</si>
  <si>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</si>
  <si>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</si>
  <si>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</si>
  <si>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</si>
  <si>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</si>
  <si>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</si>
  <si>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Всего занятий</t>
  </si>
  <si>
    <t>Иностранный язык</t>
  </si>
  <si>
    <t>Физическая культура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</si>
  <si>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</si>
  <si>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</si>
  <si>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</si>
  <si>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</si>
  <si>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</si>
  <si>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</si>
  <si>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</si>
  <si>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</si>
  <si>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Стр.2</t>
  </si>
  <si>
    <t>Стр.3</t>
  </si>
  <si>
    <t>ОП.00</t>
  </si>
  <si>
    <t>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</si>
  <si>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</si>
  <si>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</si>
  <si>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</si>
  <si>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</si>
  <si>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</si>
  <si>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</si>
  <si>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</si>
  <si>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</si>
  <si>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</si>
  <si>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</si>
  <si>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</si>
  <si>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</si>
  <si>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ПМ.01</t>
  </si>
  <si>
    <t>МДК.01.01</t>
  </si>
  <si>
    <t>ПП.01</t>
  </si>
  <si>
    <t>ПМ.02</t>
  </si>
  <si>
    <t>МДК.02.01</t>
  </si>
  <si>
    <t>ПМ.03</t>
  </si>
  <si>
    <t>МДК.03.01</t>
  </si>
  <si>
    <t>ПП.03</t>
  </si>
  <si>
    <t>ПМ.04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</si>
  <si>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</si>
  <si>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</si>
  <si>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</si>
  <si>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</si>
  <si>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</si>
  <si>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</si>
  <si>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</si>
  <si>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</si>
  <si>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зачетов</t>
  </si>
  <si>
    <t>Основы философии</t>
  </si>
  <si>
    <t>лаб. и практ. занятий</t>
  </si>
  <si>
    <t>ОП.13</t>
  </si>
  <si>
    <t>3 сем. 16 нед.</t>
  </si>
  <si>
    <t>Стр.1</t>
  </si>
  <si>
    <t>в т. ч.</t>
  </si>
  <si>
    <t>производственной практики</t>
  </si>
  <si>
    <t>преддипломной практики</t>
  </si>
  <si>
    <t>ОГСЭ.05</t>
  </si>
  <si>
    <t>Экологические основы природопользования</t>
  </si>
  <si>
    <t>Информатика</t>
  </si>
  <si>
    <t>Безопасность жизнедеятельности</t>
  </si>
  <si>
    <t>ДЗ</t>
  </si>
  <si>
    <t>-, Э</t>
  </si>
  <si>
    <t>-, ДЗ</t>
  </si>
  <si>
    <t>Стр.4</t>
  </si>
  <si>
    <t>IV курс</t>
  </si>
  <si>
    <t>1 сем. 17 нед.</t>
  </si>
  <si>
    <t>2 сем. 22 нед.</t>
  </si>
  <si>
    <t>О. 00</t>
  </si>
  <si>
    <r>
      <rPr>
        <b/>
        <vertAlign val="subscript"/>
        <sz val="11"/>
        <rFont val="Times New Roman Cyr"/>
        <charset val="204"/>
      </rPr>
      <t>-З</t>
    </r>
    <r>
      <rPr>
        <b/>
        <sz val="11"/>
        <rFont val="Times New Roman Cyr"/>
        <family val="1"/>
        <charset val="204"/>
      </rPr>
      <t>/10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Э</t>
    </r>
  </si>
  <si>
    <t>Обществознание (включая экономику и право)</t>
  </si>
  <si>
    <t>Биология</t>
  </si>
  <si>
    <t>ДЗ, ДЗ</t>
  </si>
  <si>
    <t>ОБЖ</t>
  </si>
  <si>
    <t>Физика</t>
  </si>
  <si>
    <t>4 сем. 23 нед.</t>
  </si>
  <si>
    <t>5 сем. 16 нед.</t>
  </si>
  <si>
    <t>6 сем. 24 нед.</t>
  </si>
  <si>
    <r>
      <t xml:space="preserve">на базе </t>
    </r>
    <r>
      <rPr>
        <b/>
        <u/>
        <sz val="12"/>
        <rFont val="Arial Cyr"/>
        <charset val="204"/>
      </rPr>
      <t>основного общего образования</t>
    </r>
  </si>
  <si>
    <t>УТВЕРЖДАЮ</t>
  </si>
  <si>
    <t>Директор ОГБПОУ СмолАПО</t>
  </si>
  <si>
    <t>"Смоленская академия профессионального образования"</t>
  </si>
  <si>
    <t>Общеобразовательные учебные дисциплины</t>
  </si>
  <si>
    <t>ОУД.01</t>
  </si>
  <si>
    <t>ОУД.02</t>
  </si>
  <si>
    <t>История</t>
  </si>
  <si>
    <t>ОУД.05</t>
  </si>
  <si>
    <t>ОУД.06</t>
  </si>
  <si>
    <t>Химия</t>
  </si>
  <si>
    <t>ОУД.10</t>
  </si>
  <si>
    <t>ОУД.11</t>
  </si>
  <si>
    <t>ОУД.12</t>
  </si>
  <si>
    <t>Экология</t>
  </si>
  <si>
    <t>УД.n</t>
  </si>
  <si>
    <t>Дополнительные</t>
  </si>
  <si>
    <t>УД.1</t>
  </si>
  <si>
    <t>Введение в специальность</t>
  </si>
  <si>
    <t>УД.2</t>
  </si>
  <si>
    <t>Проектная деятельность</t>
  </si>
  <si>
    <t>МДК.04.01</t>
  </si>
  <si>
    <t>ПП.04</t>
  </si>
  <si>
    <t>ПМ.05</t>
  </si>
  <si>
    <t>МДК.05.01</t>
  </si>
  <si>
    <t>УП.01</t>
  </si>
  <si>
    <t>УП.05</t>
  </si>
  <si>
    <t>подготовка выпускной квалификационной работы – с 25.05 по 21.06 (всего – 4 нед.);</t>
  </si>
  <si>
    <t>защита выпускной квалификационной работы – с 22.06 по 28.06 (всего – 1 нед.).</t>
  </si>
  <si>
    <t>Примечание: в високосный год указанные даты смещаются назад на 1 день.</t>
  </si>
  <si>
    <t>1. Государственный экзамен – с 18.05 по 24.05 (всего – 1 нед.)</t>
  </si>
  <si>
    <t>2. Выпускная квалификационная работа:</t>
  </si>
  <si>
    <t>Объем образовательной программы, час.</t>
  </si>
  <si>
    <t>курсовой проект (работа)</t>
  </si>
  <si>
    <t>Учебные занятия, час</t>
  </si>
  <si>
    <t>Практика, час.</t>
  </si>
  <si>
    <t>Общий гуманитарный и социально-экономический цикл</t>
  </si>
  <si>
    <t>Психология общения</t>
  </si>
  <si>
    <t>Иностранный язык в профессиональной деятельности</t>
  </si>
  <si>
    <t>Математический и общий естественно-научный цикл</t>
  </si>
  <si>
    <t>Общепрофессиональный цикл</t>
  </si>
  <si>
    <t>ОП.14</t>
  </si>
  <si>
    <t>ОП.15</t>
  </si>
  <si>
    <t>ОП.16</t>
  </si>
  <si>
    <t>Профессиональный цикл</t>
  </si>
  <si>
    <t>ПА</t>
  </si>
  <si>
    <t>216</t>
  </si>
  <si>
    <r>
      <t xml:space="preserve">Квалификация: </t>
    </r>
    <r>
      <rPr>
        <b/>
        <u/>
        <sz val="12"/>
        <rFont val="Arial Cyr"/>
        <charset val="204"/>
      </rPr>
      <t>техник-технолог</t>
    </r>
  </si>
  <si>
    <t>V курс</t>
  </si>
  <si>
    <t>10 сем. 17 нед.</t>
  </si>
  <si>
    <t>В том числе</t>
  </si>
  <si>
    <t>Общий объем</t>
  </si>
  <si>
    <t>ПП.02</t>
  </si>
  <si>
    <t>Стр.5</t>
  </si>
  <si>
    <t>ПП.05</t>
  </si>
  <si>
    <t>ПМ.06</t>
  </si>
  <si>
    <t>МДК.06.01</t>
  </si>
  <si>
    <t>ПП.06</t>
  </si>
  <si>
    <t>Математика</t>
  </si>
  <si>
    <t>ОП.17</t>
  </si>
  <si>
    <t>Метрология, стандартизация и сертификация</t>
  </si>
  <si>
    <t>Информационные технологии в профессиональной деятельности</t>
  </si>
  <si>
    <t>Охрана труда</t>
  </si>
  <si>
    <t>Стр.6</t>
  </si>
  <si>
    <t>Электротехника и электроника</t>
  </si>
  <si>
    <t xml:space="preserve">7 сем. 16 нед. </t>
  </si>
  <si>
    <t xml:space="preserve">8 сем. 23 нед. </t>
  </si>
  <si>
    <t xml:space="preserve">9 сем. 16 нед. </t>
  </si>
  <si>
    <t>-</t>
  </si>
  <si>
    <t>Э</t>
  </si>
  <si>
    <t>Эк</t>
  </si>
  <si>
    <t>Э(к)</t>
  </si>
  <si>
    <t>ДЗк</t>
  </si>
  <si>
    <t>дифференцированных зачетов</t>
  </si>
  <si>
    <t>ОУД.03</t>
  </si>
  <si>
    <t>ОУД.07</t>
  </si>
  <si>
    <t>Распределение нагрузки обучающихся по курсам и семестрам (час. в семестр)</t>
  </si>
  <si>
    <t>Сафоновского областного государственного бюджетного профессионального образовательного учреждения</t>
  </si>
  <si>
    <t xml:space="preserve">по специальности среднего профессионального образования </t>
  </si>
  <si>
    <t>18.02.13 Технология производства изделий из полимерных композитов</t>
  </si>
  <si>
    <r>
      <t xml:space="preserve">Нормативный срок обучения - </t>
    </r>
    <r>
      <rPr>
        <b/>
        <u/>
        <sz val="12"/>
        <rFont val="Arial Cyr"/>
        <charset val="204"/>
      </rPr>
      <t>3</t>
    </r>
    <r>
      <rPr>
        <sz val="12"/>
        <rFont val="Arial Cyr"/>
        <charset val="204"/>
      </rPr>
      <t xml:space="preserve">года и </t>
    </r>
    <r>
      <rPr>
        <b/>
        <u/>
        <sz val="12"/>
        <rFont val="Arial Cyr"/>
        <charset val="204"/>
      </rPr>
      <t>10</t>
    </r>
    <r>
      <rPr>
        <sz val="12"/>
        <rFont val="Arial Cyr"/>
        <charset val="204"/>
      </rPr>
      <t xml:space="preserve"> месяцев</t>
    </r>
  </si>
  <si>
    <t>ОУД.04</t>
  </si>
  <si>
    <t>ОУД.08</t>
  </si>
  <si>
    <t>ОУД.09</t>
  </si>
  <si>
    <t>-,З,-, З,-,ДЗ</t>
  </si>
  <si>
    <t>З,З,З,З,З,ДЗ</t>
  </si>
  <si>
    <t>Органическая химия</t>
  </si>
  <si>
    <t>Общая и аналитическая химия</t>
  </si>
  <si>
    <t>Основы автоматизации технологических процессов</t>
  </si>
  <si>
    <t>Контроль качества сырья, полуфабрикатов и готовой продукции</t>
  </si>
  <si>
    <t>Проектирование участков по производству изделий из полимерных материалов</t>
  </si>
  <si>
    <t>7 сем. 16 нед. 4дн.</t>
  </si>
  <si>
    <t xml:space="preserve">8 сем. 13 нед.2дн </t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</si>
  <si>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</si>
  <si>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t>Проектирование производства и технологической оснастки производства изделий из полимерных композитов</t>
  </si>
  <si>
    <t>МДК.01.02</t>
  </si>
  <si>
    <t>МДК.02.02</t>
  </si>
  <si>
    <t xml:space="preserve"> Подготовка исходных компонентов, полуфабрикатов, комплектующих и технологической оснастки для производства изделий из полимерных композитов</t>
  </si>
  <si>
    <t xml:space="preserve"> Подготовка исходных компонентов, полуфабрикатов, комплектующих для производства изделий из полимерных композитов</t>
  </si>
  <si>
    <t>УП.02</t>
  </si>
  <si>
    <t>Обслуживание и эксплуатация технологического оборудования и технологической оснастки</t>
  </si>
  <si>
    <t>УП.03</t>
  </si>
  <si>
    <t>МДК.03.02</t>
  </si>
  <si>
    <t>УП.04</t>
  </si>
  <si>
    <t>Ведение технологического процесса производства изделий из полимерных композитов различного функционального назначения</t>
  </si>
  <si>
    <t xml:space="preserve">Выполнение работ по одной или нескольким профессиям рабочих, должностям служащих </t>
  </si>
  <si>
    <t>Планирование и организация производственной деятельности</t>
  </si>
  <si>
    <t>-,ДЗк,-,ДЗ</t>
  </si>
  <si>
    <t>УП.06</t>
  </si>
  <si>
    <t>Организация и реализация профессиональной деятельности по профессии Лаборант химического анализа</t>
  </si>
  <si>
    <t>144</t>
  </si>
  <si>
    <t>ОУД.13</t>
  </si>
  <si>
    <t>Литература</t>
  </si>
  <si>
    <t>-,ДЗк</t>
  </si>
  <si>
    <t>252</t>
  </si>
  <si>
    <t>-, ДЗк</t>
  </si>
  <si>
    <t>7 сем. 16 нед. 4дн</t>
  </si>
  <si>
    <t>8 сем. 13 нед. 2дн</t>
  </si>
  <si>
    <t xml:space="preserve">Русский язык </t>
  </si>
  <si>
    <t>ЕН.03</t>
  </si>
  <si>
    <t>Инженерная и компьютерная графика</t>
  </si>
  <si>
    <t>Техническая механика</t>
  </si>
  <si>
    <t>Физика-химия и механика полимерных композитов</t>
  </si>
  <si>
    <t>Материаловедение и основы технологии композитов</t>
  </si>
  <si>
    <t>Оборудование и инструменты для обработки изделий из полимерных композитов</t>
  </si>
  <si>
    <t>Технология изготовления деталей на станках с ЧПУ</t>
  </si>
  <si>
    <t>Основы  экономики</t>
  </si>
  <si>
    <t>Основы предпринимательства и бизнес-планирования</t>
  </si>
  <si>
    <t>МДК.01.03</t>
  </si>
  <si>
    <t>Проектирование  изделий из полимерных композитов различного функционального назначения</t>
  </si>
  <si>
    <t>Проектирование технологической оснастки для производства изделий из полимерных композитов различного функционального назначения, в том числе для производства оснастки на станках с ЧПУ</t>
  </si>
  <si>
    <t>Проектирование технологических процессов производства изделий из полимерных композитов различного функционального назначения</t>
  </si>
  <si>
    <t>МДК.02.03</t>
  </si>
  <si>
    <t>Испытания и контроль исходных компонентов, полуфабрикатов, комплектующих для производства изделий из полимерных композитов, включая методы неразрушающего контроля</t>
  </si>
  <si>
    <t>Изготовление технологической оснастки для производства изделий из полимерных композитов, в том числе на станках с ЧПУ</t>
  </si>
  <si>
    <t>Основы обслуживания и эксплуатации технологического оборудования для производства изделий из полимерных композитов</t>
  </si>
  <si>
    <t>Основы обслуживания и эксплуатации технологической оснастки для производства изделий из полимерных композитов</t>
  </si>
  <si>
    <t>МДК.04.02</t>
  </si>
  <si>
    <t>Производство изделий из полимерных композитов различного функционального назначения</t>
  </si>
  <si>
    <t>Технологии сборки и ремонта изделий из полимерных композитов</t>
  </si>
  <si>
    <t>-,Эк</t>
  </si>
  <si>
    <t>-,ДЗк,-,Эк</t>
  </si>
  <si>
    <t>МДК.05.02</t>
  </si>
  <si>
    <t>Управление персоналом подразделения производства изделий из полимерных композитов</t>
  </si>
  <si>
    <t>Стандартизация, контроль качества и подтверждение соответствия изделий из полимерных композитов</t>
  </si>
  <si>
    <t>ОП.18</t>
  </si>
  <si>
    <t>ОП.19</t>
  </si>
  <si>
    <t>ОП.20</t>
  </si>
  <si>
    <t>ОП.21</t>
  </si>
  <si>
    <t>Правовое обеспечение профессиональной деятельности</t>
  </si>
  <si>
    <t>Основы исследовательской деятельности</t>
  </si>
  <si>
    <t>Программирование станков с ЧПУ</t>
  </si>
  <si>
    <t>Композиционные наноматериалы</t>
  </si>
  <si>
    <r>
      <t>7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/5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</si>
  <si>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/13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/5</t>
    </r>
    <r>
      <rPr>
        <b/>
        <vertAlign val="subscript"/>
        <sz val="11"/>
        <rFont val="Times New Roman Cyr"/>
        <charset val="204"/>
      </rPr>
      <t>Э</t>
    </r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</si>
  <si>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/7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/10</t>
    </r>
    <r>
      <rPr>
        <b/>
        <vertAlign val="subscript"/>
        <sz val="11"/>
        <rFont val="Times New Roman Cyr"/>
        <charset val="204"/>
      </rPr>
      <t>Э</t>
    </r>
  </si>
  <si>
    <t>А.00</t>
  </si>
  <si>
    <t>Адаптационный учебный цикл</t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</si>
  <si>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charset val="204"/>
      </rPr>
      <t>/-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</si>
  <si>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t>А.01</t>
  </si>
  <si>
    <t>Социальная адаптация и основы социально-правовых знаний</t>
  </si>
  <si>
    <t>А.02</t>
  </si>
  <si>
    <t>_______________ М.В. Белокопытов</t>
  </si>
  <si>
    <t>"____" __________ 2017 г.</t>
  </si>
  <si>
    <t>адаптированной образовательной программы среднего профессионального образования</t>
  </si>
  <si>
    <t>Психология личности и профессиональное самоопределение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</si>
</sst>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i/>
      <sz val="11"/>
      <name val="Times New Roman Cyr"/>
      <charset val="204"/>
    </font>
    <font>
      <b/>
      <vertAlign val="subscript"/>
      <sz val="11"/>
      <name val="Times New Roman Cyr"/>
      <charset val="204"/>
    </font>
    <font>
      <i/>
      <sz val="12"/>
      <name val="Arial Cyr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sz val="11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2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2" fillId="0" borderId="0" xfId="0" applyNumberFormat="1" applyFont="1"/>
    <xf numFmtId="0" fontId="4" fillId="3" borderId="6" xfId="0" applyFont="1" applyFill="1" applyBorder="1" applyAlignment="1">
      <alignment vertical="center"/>
    </xf>
    <xf numFmtId="49" fontId="1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" fontId="4" fillId="3" borderId="1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9" xfId="0" applyFont="1" applyBorder="1"/>
    <xf numFmtId="1" fontId="15" fillId="4" borderId="13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0" fontId="4" fillId="3" borderId="5" xfId="1" applyFont="1" applyFill="1" applyBorder="1" applyAlignment="1">
      <alignment vertical="center" wrapText="1"/>
    </xf>
    <xf numFmtId="0" fontId="5" fillId="0" borderId="6" xfId="1" applyFont="1" applyBorder="1"/>
    <xf numFmtId="0" fontId="5" fillId="0" borderId="5" xfId="1" applyFont="1" applyBorder="1"/>
    <xf numFmtId="49" fontId="5" fillId="0" borderId="5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/>
    </xf>
    <xf numFmtId="1" fontId="5" fillId="0" borderId="19" xfId="1" applyNumberFormat="1" applyFont="1" applyBorder="1" applyAlignment="1">
      <alignment horizontal="center"/>
    </xf>
    <xf numFmtId="0" fontId="5" fillId="0" borderId="5" xfId="1" applyFont="1" applyBorder="1" applyAlignment="1">
      <alignment wrapText="1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5" fillId="4" borderId="6" xfId="1" applyFont="1" applyFill="1" applyBorder="1" applyAlignment="1">
      <alignment vertical="center"/>
    </xf>
    <xf numFmtId="0" fontId="15" fillId="4" borderId="5" xfId="1" applyFont="1" applyFill="1" applyBorder="1" applyAlignment="1">
      <alignment vertical="center" wrapText="1"/>
    </xf>
    <xf numFmtId="49" fontId="15" fillId="4" borderId="23" xfId="1" applyNumberFormat="1" applyFont="1" applyFill="1" applyBorder="1" applyAlignment="1">
      <alignment horizontal="center" vertical="center"/>
    </xf>
    <xf numFmtId="1" fontId="15" fillId="4" borderId="17" xfId="1" applyNumberFormat="1" applyFont="1" applyFill="1" applyBorder="1" applyAlignment="1">
      <alignment horizontal="center" vertical="center"/>
    </xf>
    <xf numFmtId="1" fontId="15" fillId="4" borderId="19" xfId="1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3" xfId="0" applyFont="1" applyBorder="1"/>
    <xf numFmtId="0" fontId="19" fillId="0" borderId="24" xfId="0" applyFont="1" applyBorder="1"/>
    <xf numFmtId="0" fontId="2" fillId="0" borderId="20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4" fillId="3" borderId="16" xfId="0" applyNumberFormat="1" applyFont="1" applyFill="1" applyBorder="1" applyAlignment="1">
      <alignment horizontal="center" vertical="center"/>
    </xf>
    <xf numFmtId="0" fontId="2" fillId="0" borderId="27" xfId="0" applyFont="1" applyBorder="1"/>
    <xf numFmtId="1" fontId="5" fillId="0" borderId="28" xfId="1" applyNumberFormat="1" applyFont="1" applyBorder="1" applyAlignment="1">
      <alignment horizontal="center"/>
    </xf>
    <xf numFmtId="1" fontId="15" fillId="4" borderId="28" xfId="1" applyNumberFormat="1" applyFont="1" applyFill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19" xfId="1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6" fillId="0" borderId="6" xfId="1" applyFont="1" applyBorder="1"/>
    <xf numFmtId="0" fontId="16" fillId="0" borderId="5" xfId="1" applyFont="1" applyBorder="1"/>
    <xf numFmtId="49" fontId="16" fillId="0" borderId="5" xfId="1" applyNumberFormat="1" applyFont="1" applyBorder="1" applyAlignment="1">
      <alignment horizontal="center"/>
    </xf>
    <xf numFmtId="49" fontId="16" fillId="0" borderId="22" xfId="1" applyNumberFormat="1" applyFont="1" applyBorder="1" applyAlignment="1">
      <alignment horizontal="center"/>
    </xf>
    <xf numFmtId="1" fontId="16" fillId="0" borderId="4" xfId="1" applyNumberFormat="1" applyFont="1" applyBorder="1" applyAlignment="1">
      <alignment horizontal="center"/>
    </xf>
    <xf numFmtId="1" fontId="16" fillId="0" borderId="17" xfId="1" applyNumberFormat="1" applyFont="1" applyBorder="1" applyAlignment="1">
      <alignment horizontal="center"/>
    </xf>
    <xf numFmtId="1" fontId="16" fillId="0" borderId="19" xfId="1" applyNumberFormat="1" applyFont="1" applyBorder="1" applyAlignment="1">
      <alignment horizontal="center"/>
    </xf>
    <xf numFmtId="1" fontId="16" fillId="0" borderId="28" xfId="1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6" fillId="0" borderId="6" xfId="1" applyFont="1" applyFill="1" applyBorder="1"/>
    <xf numFmtId="0" fontId="16" fillId="0" borderId="5" xfId="1" applyFont="1" applyFill="1" applyBorder="1"/>
    <xf numFmtId="0" fontId="16" fillId="2" borderId="6" xfId="1" applyFont="1" applyFill="1" applyBorder="1"/>
    <xf numFmtId="0" fontId="16" fillId="2" borderId="5" xfId="1" applyFont="1" applyFill="1" applyBorder="1"/>
    <xf numFmtId="49" fontId="16" fillId="2" borderId="5" xfId="1" applyNumberFormat="1" applyFont="1" applyFill="1" applyBorder="1" applyAlignment="1">
      <alignment horizontal="center"/>
    </xf>
    <xf numFmtId="49" fontId="16" fillId="2" borderId="22" xfId="1" applyNumberFormat="1" applyFont="1" applyFill="1" applyBorder="1" applyAlignment="1">
      <alignment horizontal="center"/>
    </xf>
    <xf numFmtId="1" fontId="16" fillId="2" borderId="4" xfId="1" applyNumberFormat="1" applyFont="1" applyFill="1" applyBorder="1" applyAlignment="1">
      <alignment horizontal="center"/>
    </xf>
    <xf numFmtId="1" fontId="16" fillId="2" borderId="17" xfId="1" applyNumberFormat="1" applyFont="1" applyFill="1" applyBorder="1" applyAlignment="1">
      <alignment horizontal="center"/>
    </xf>
    <xf numFmtId="1" fontId="16" fillId="2" borderId="19" xfId="1" applyNumberFormat="1" applyFont="1" applyFill="1" applyBorder="1" applyAlignment="1">
      <alignment horizontal="center"/>
    </xf>
    <xf numFmtId="1" fontId="16" fillId="2" borderId="28" xfId="1" applyNumberFormat="1" applyFont="1" applyFill="1" applyBorder="1" applyAlignment="1">
      <alignment horizontal="center"/>
    </xf>
    <xf numFmtId="1" fontId="16" fillId="2" borderId="11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1" fontId="16" fillId="2" borderId="13" xfId="0" applyNumberFormat="1" applyFont="1" applyFill="1" applyBorder="1" applyAlignment="1">
      <alignment horizontal="center"/>
    </xf>
    <xf numFmtId="0" fontId="2" fillId="0" borderId="2" xfId="0" applyFont="1" applyBorder="1"/>
    <xf numFmtId="0" fontId="19" fillId="0" borderId="3" xfId="0" applyFont="1" applyBorder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6" fillId="0" borderId="5" xfId="1" applyFont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15" fillId="0" borderId="19" xfId="1" applyNumberFormat="1" applyFont="1" applyFill="1" applyBorder="1" applyAlignment="1">
      <alignment horizontal="center"/>
    </xf>
    <xf numFmtId="1" fontId="5" fillId="0" borderId="19" xfId="1" applyNumberFormat="1" applyFont="1" applyFill="1" applyBorder="1" applyAlignment="1">
      <alignment horizontal="center"/>
    </xf>
    <xf numFmtId="1" fontId="16" fillId="0" borderId="19" xfId="1" applyNumberFormat="1" applyFont="1" applyFill="1" applyBorder="1" applyAlignment="1">
      <alignment horizontal="center"/>
    </xf>
    <xf numFmtId="1" fontId="2" fillId="0" borderId="0" xfId="0" applyNumberFormat="1" applyFont="1" applyAlignment="1">
      <alignment vertic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1" fillId="0" borderId="5" xfId="1" applyNumberFormat="1" applyFont="1" applyBorder="1" applyAlignment="1">
      <alignment horizontal="center"/>
    </xf>
    <xf numFmtId="1" fontId="14" fillId="3" borderId="25" xfId="0" applyNumberFormat="1" applyFont="1" applyFill="1" applyBorder="1" applyAlignment="1">
      <alignment horizontal="center" vertical="center"/>
    </xf>
    <xf numFmtId="1" fontId="5" fillId="0" borderId="22" xfId="1" applyNumberFormat="1" applyFont="1" applyBorder="1" applyAlignment="1">
      <alignment horizontal="center"/>
    </xf>
    <xf numFmtId="1" fontId="15" fillId="0" borderId="22" xfId="1" applyNumberFormat="1" applyFont="1" applyBorder="1" applyAlignment="1">
      <alignment horizontal="center"/>
    </xf>
    <xf numFmtId="1" fontId="16" fillId="0" borderId="22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51" xfId="1" applyFont="1" applyBorder="1"/>
    <xf numFmtId="0" fontId="5" fillId="0" borderId="49" xfId="1" applyFont="1" applyBorder="1"/>
    <xf numFmtId="1" fontId="5" fillId="0" borderId="49" xfId="1" applyNumberFormat="1" applyFont="1" applyBorder="1" applyAlignment="1">
      <alignment horizontal="center"/>
    </xf>
    <xf numFmtId="1" fontId="5" fillId="0" borderId="51" xfId="1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0" fontId="5" fillId="0" borderId="52" xfId="1" applyFont="1" applyBorder="1"/>
    <xf numFmtId="0" fontId="5" fillId="0" borderId="43" xfId="1" applyFont="1" applyBorder="1"/>
    <xf numFmtId="1" fontId="5" fillId="0" borderId="43" xfId="1" applyNumberFormat="1" applyFont="1" applyBorder="1" applyAlignment="1">
      <alignment horizontal="center"/>
    </xf>
    <xf numFmtId="1" fontId="5" fillId="0" borderId="52" xfId="1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5" fillId="0" borderId="43" xfId="1" applyFont="1" applyBorder="1" applyAlignment="1">
      <alignment wrapText="1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0" fontId="5" fillId="0" borderId="52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43" xfId="0" applyFont="1" applyBorder="1" applyAlignment="1">
      <alignment wrapText="1"/>
    </xf>
    <xf numFmtId="0" fontId="5" fillId="0" borderId="46" xfId="1" applyFont="1" applyBorder="1"/>
    <xf numFmtId="1" fontId="5" fillId="0" borderId="53" xfId="1" applyNumberFormat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49" fontId="5" fillId="0" borderId="48" xfId="1" applyNumberFormat="1" applyFont="1" applyBorder="1" applyAlignment="1">
      <alignment horizontal="center"/>
    </xf>
    <xf numFmtId="49" fontId="5" fillId="0" borderId="42" xfId="1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/>
    </xf>
    <xf numFmtId="0" fontId="15" fillId="4" borderId="20" xfId="1" applyNumberFormat="1" applyFont="1" applyFill="1" applyBorder="1" applyAlignment="1">
      <alignment horizontal="center" vertical="center"/>
    </xf>
    <xf numFmtId="1" fontId="5" fillId="0" borderId="48" xfId="1" applyNumberFormat="1" applyFont="1" applyBorder="1" applyAlignment="1">
      <alignment horizontal="center"/>
    </xf>
    <xf numFmtId="1" fontId="5" fillId="0" borderId="42" xfId="1" applyNumberFormat="1" applyFont="1" applyBorder="1" applyAlignment="1">
      <alignment horizontal="center"/>
    </xf>
    <xf numFmtId="1" fontId="5" fillId="0" borderId="45" xfId="1" applyNumberFormat="1" applyFont="1" applyBorder="1" applyAlignment="1">
      <alignment horizontal="center"/>
    </xf>
    <xf numFmtId="1" fontId="5" fillId="0" borderId="50" xfId="1" applyNumberFormat="1" applyFont="1" applyBorder="1" applyAlignment="1">
      <alignment horizontal="center"/>
    </xf>
    <xf numFmtId="1" fontId="5" fillId="0" borderId="44" xfId="1" applyNumberFormat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1" fontId="4" fillId="3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5" fillId="0" borderId="24" xfId="1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15" fillId="4" borderId="0" xfId="0" applyNumberFormat="1" applyFont="1" applyFill="1" applyBorder="1" applyAlignment="1">
      <alignment horizontal="center" vertical="center"/>
    </xf>
    <xf numFmtId="1" fontId="15" fillId="4" borderId="24" xfId="1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0" fontId="4" fillId="3" borderId="14" xfId="1" applyFont="1" applyFill="1" applyBorder="1" applyAlignment="1">
      <alignment vertical="center" wrapText="1"/>
    </xf>
    <xf numFmtId="0" fontId="23" fillId="0" borderId="43" xfId="0" applyFont="1" applyBorder="1" applyAlignment="1">
      <alignment vertical="top" wrapText="1"/>
    </xf>
    <xf numFmtId="0" fontId="23" fillId="0" borderId="43" xfId="0" applyFont="1" applyFill="1" applyBorder="1" applyAlignment="1">
      <alignment vertical="top" wrapText="1"/>
    </xf>
    <xf numFmtId="0" fontId="4" fillId="3" borderId="38" xfId="0" applyFont="1" applyFill="1" applyBorder="1" applyAlignment="1">
      <alignment vertic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15" fillId="0" borderId="26" xfId="1" applyNumberFormat="1" applyFont="1" applyBorder="1" applyAlignment="1">
      <alignment horizontal="center"/>
    </xf>
    <xf numFmtId="1" fontId="15" fillId="0" borderId="28" xfId="1" applyNumberFormat="1" applyFont="1" applyBorder="1" applyAlignment="1">
      <alignment horizontal="center"/>
    </xf>
    <xf numFmtId="0" fontId="22" fillId="0" borderId="40" xfId="0" applyFont="1" applyBorder="1" applyAlignment="1">
      <alignment vertical="top" wrapText="1"/>
    </xf>
    <xf numFmtId="0" fontId="22" fillId="0" borderId="40" xfId="0" applyFont="1" applyBorder="1" applyAlignment="1">
      <alignment wrapText="1"/>
    </xf>
    <xf numFmtId="0" fontId="24" fillId="4" borderId="23" xfId="0" applyFont="1" applyFill="1" applyBorder="1" applyAlignment="1">
      <alignment wrapText="1"/>
    </xf>
    <xf numFmtId="1" fontId="15" fillId="0" borderId="0" xfId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5" fillId="0" borderId="24" xfId="1" applyNumberFormat="1" applyFont="1" applyFill="1" applyBorder="1" applyAlignment="1">
      <alignment horizontal="center"/>
    </xf>
    <xf numFmtId="1" fontId="16" fillId="0" borderId="24" xfId="1" applyNumberFormat="1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4" xfId="1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15" fillId="5" borderId="6" xfId="1" applyFont="1" applyFill="1" applyBorder="1"/>
    <xf numFmtId="0" fontId="24" fillId="5" borderId="23" xfId="0" applyFont="1" applyFill="1" applyBorder="1" applyAlignment="1">
      <alignment wrapText="1"/>
    </xf>
    <xf numFmtId="49" fontId="15" fillId="5" borderId="5" xfId="1" applyNumberFormat="1" applyFont="1" applyFill="1" applyBorder="1" applyAlignment="1">
      <alignment horizontal="center"/>
    </xf>
    <xf numFmtId="1" fontId="15" fillId="5" borderId="22" xfId="1" applyNumberFormat="1" applyFont="1" applyFill="1" applyBorder="1" applyAlignment="1">
      <alignment horizontal="center"/>
    </xf>
    <xf numFmtId="1" fontId="15" fillId="5" borderId="4" xfId="1" applyNumberFormat="1" applyFont="1" applyFill="1" applyBorder="1" applyAlignment="1">
      <alignment horizontal="center"/>
    </xf>
    <xf numFmtId="1" fontId="15" fillId="5" borderId="6" xfId="1" applyNumberFormat="1" applyFont="1" applyFill="1" applyBorder="1" applyAlignment="1">
      <alignment horizontal="center"/>
    </xf>
    <xf numFmtId="1" fontId="15" fillId="5" borderId="5" xfId="1" applyNumberFormat="1" applyFont="1" applyFill="1" applyBorder="1" applyAlignment="1">
      <alignment horizontal="center"/>
    </xf>
    <xf numFmtId="1" fontId="15" fillId="5" borderId="19" xfId="1" applyNumberFormat="1" applyFont="1" applyFill="1" applyBorder="1" applyAlignment="1">
      <alignment horizontal="center"/>
    </xf>
    <xf numFmtId="1" fontId="15" fillId="5" borderId="11" xfId="0" applyNumberFormat="1" applyFont="1" applyFill="1" applyBorder="1" applyAlignment="1">
      <alignment horizontal="center"/>
    </xf>
    <xf numFmtId="1" fontId="15" fillId="5" borderId="12" xfId="0" applyNumberFormat="1" applyFont="1" applyFill="1" applyBorder="1" applyAlignment="1">
      <alignment horizontal="center"/>
    </xf>
    <xf numFmtId="1" fontId="15" fillId="5" borderId="19" xfId="0" applyNumberFormat="1" applyFont="1" applyFill="1" applyBorder="1" applyAlignment="1">
      <alignment horizontal="center"/>
    </xf>
    <xf numFmtId="1" fontId="15" fillId="5" borderId="13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5" fillId="5" borderId="24" xfId="1" applyNumberFormat="1" applyFont="1" applyFill="1" applyBorder="1" applyAlignment="1">
      <alignment horizontal="center"/>
    </xf>
    <xf numFmtId="1" fontId="16" fillId="0" borderId="24" xfId="1" applyNumberFormat="1" applyFont="1" applyBorder="1" applyAlignment="1">
      <alignment horizontal="center"/>
    </xf>
    <xf numFmtId="1" fontId="16" fillId="2" borderId="24" xfId="1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5" fillId="4" borderId="6" xfId="1" applyFont="1" applyFill="1" applyBorder="1"/>
    <xf numFmtId="49" fontId="15" fillId="4" borderId="5" xfId="1" applyNumberFormat="1" applyFont="1" applyFill="1" applyBorder="1" applyAlignment="1">
      <alignment horizontal="center"/>
    </xf>
    <xf numFmtId="1" fontId="15" fillId="4" borderId="22" xfId="1" applyNumberFormat="1" applyFont="1" applyFill="1" applyBorder="1" applyAlignment="1">
      <alignment horizontal="center"/>
    </xf>
    <xf numFmtId="1" fontId="15" fillId="4" borderId="4" xfId="1" applyNumberFormat="1" applyFont="1" applyFill="1" applyBorder="1" applyAlignment="1">
      <alignment horizontal="center"/>
    </xf>
    <xf numFmtId="1" fontId="15" fillId="4" borderId="6" xfId="1" applyNumberFormat="1" applyFont="1" applyFill="1" applyBorder="1" applyAlignment="1">
      <alignment horizontal="center"/>
    </xf>
    <xf numFmtId="1" fontId="15" fillId="4" borderId="5" xfId="1" applyNumberFormat="1" applyFont="1" applyFill="1" applyBorder="1" applyAlignment="1">
      <alignment horizontal="center"/>
    </xf>
    <xf numFmtId="1" fontId="15" fillId="4" borderId="24" xfId="1" applyNumberFormat="1" applyFont="1" applyFill="1" applyBorder="1" applyAlignment="1">
      <alignment horizontal="center"/>
    </xf>
    <xf numFmtId="1" fontId="15" fillId="4" borderId="19" xfId="1" applyNumberFormat="1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12" xfId="0" applyNumberFormat="1" applyFont="1" applyFill="1" applyBorder="1" applyAlignment="1">
      <alignment horizontal="center"/>
    </xf>
    <xf numFmtId="1" fontId="15" fillId="4" borderId="19" xfId="0" applyNumberFormat="1" applyFont="1" applyFill="1" applyBorder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5" fillId="4" borderId="5" xfId="1" applyFont="1" applyFill="1" applyBorder="1" applyAlignment="1">
      <alignment wrapText="1"/>
    </xf>
    <xf numFmtId="1" fontId="5" fillId="0" borderId="57" xfId="1" applyNumberFormat="1" applyFont="1" applyBorder="1" applyAlignment="1">
      <alignment horizontal="center"/>
    </xf>
    <xf numFmtId="1" fontId="5" fillId="0" borderId="55" xfId="1" applyNumberFormat="1" applyFont="1" applyBorder="1" applyAlignment="1">
      <alignment horizontal="center"/>
    </xf>
    <xf numFmtId="1" fontId="5" fillId="0" borderId="58" xfId="1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1" fontId="5" fillId="0" borderId="56" xfId="1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49" fontId="15" fillId="4" borderId="16" xfId="1" applyNumberFormat="1" applyFont="1" applyFill="1" applyBorder="1" applyAlignment="1">
      <alignment horizontal="center"/>
    </xf>
    <xf numFmtId="1" fontId="16" fillId="0" borderId="2" xfId="1" applyNumberFormat="1" applyFont="1" applyBorder="1" applyAlignment="1">
      <alignment horizontal="center"/>
    </xf>
    <xf numFmtId="1" fontId="15" fillId="0" borderId="38" xfId="1" applyNumberFormat="1" applyFont="1" applyBorder="1" applyAlignment="1">
      <alignment horizontal="center"/>
    </xf>
    <xf numFmtId="1" fontId="16" fillId="0" borderId="59" xfId="1" applyNumberFormat="1" applyFont="1" applyBorder="1" applyAlignment="1">
      <alignment horizontal="center"/>
    </xf>
    <xf numFmtId="1" fontId="16" fillId="0" borderId="8" xfId="1" applyNumberFormat="1" applyFont="1" applyBorder="1" applyAlignment="1">
      <alignment horizontal="center"/>
    </xf>
    <xf numFmtId="1" fontId="16" fillId="0" borderId="27" xfId="1" applyNumberFormat="1" applyFont="1" applyBorder="1" applyAlignment="1">
      <alignment horizontal="center"/>
    </xf>
    <xf numFmtId="1" fontId="16" fillId="0" borderId="3" xfId="1" applyNumberFormat="1" applyFont="1" applyFill="1" applyBorder="1" applyAlignment="1">
      <alignment horizontal="center"/>
    </xf>
    <xf numFmtId="1" fontId="16" fillId="0" borderId="8" xfId="1" applyNumberFormat="1" applyFont="1" applyFill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6" fillId="0" borderId="60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5" fillId="0" borderId="20" xfId="1" applyNumberFormat="1" applyFont="1" applyBorder="1" applyAlignment="1">
      <alignment horizontal="center"/>
    </xf>
    <xf numFmtId="1" fontId="15" fillId="0" borderId="41" xfId="1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61" xfId="0" applyNumberFormat="1" applyFont="1" applyBorder="1" applyAlignment="1">
      <alignment horizontal="center"/>
    </xf>
    <xf numFmtId="1" fontId="5" fillId="0" borderId="32" xfId="1" applyNumberFormat="1" applyFont="1" applyBorder="1" applyAlignment="1">
      <alignment horizontal="center"/>
    </xf>
    <xf numFmtId="1" fontId="5" fillId="0" borderId="33" xfId="1" applyNumberFormat="1" applyFont="1" applyBorder="1" applyAlignment="1">
      <alignment horizontal="center"/>
    </xf>
    <xf numFmtId="1" fontId="5" fillId="0" borderId="31" xfId="1" applyNumberFormat="1" applyFont="1" applyBorder="1" applyAlignment="1">
      <alignment horizontal="center"/>
    </xf>
    <xf numFmtId="0" fontId="5" fillId="0" borderId="31" xfId="0" applyFont="1" applyBorder="1"/>
    <xf numFmtId="1" fontId="5" fillId="0" borderId="6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1" applyFont="1" applyBorder="1"/>
    <xf numFmtId="0" fontId="5" fillId="0" borderId="34" xfId="0" applyFont="1" applyBorder="1" applyAlignment="1">
      <alignment wrapText="1"/>
    </xf>
    <xf numFmtId="0" fontId="5" fillId="0" borderId="43" xfId="0" applyFont="1" applyBorder="1"/>
    <xf numFmtId="0" fontId="5" fillId="0" borderId="52" xfId="0" applyFont="1" applyBorder="1"/>
    <xf numFmtId="0" fontId="2" fillId="0" borderId="15" xfId="0" applyFont="1" applyBorder="1"/>
    <xf numFmtId="0" fontId="2" fillId="0" borderId="24" xfId="0" applyFont="1" applyBorder="1"/>
    <xf numFmtId="0" fontId="2" fillId="0" borderId="40" xfId="0" applyFont="1" applyBorder="1"/>
    <xf numFmtId="0" fontId="5" fillId="0" borderId="53" xfId="0" applyFont="1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21" fillId="0" borderId="26" xfId="1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8" xfId="1" applyNumberFormat="1" applyFont="1" applyBorder="1" applyAlignment="1">
      <alignment horizontal="center"/>
    </xf>
    <xf numFmtId="1" fontId="5" fillId="0" borderId="27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wrapText="1"/>
    </xf>
    <xf numFmtId="0" fontId="2" fillId="0" borderId="63" xfId="0" applyFont="1" applyBorder="1"/>
    <xf numFmtId="0" fontId="2" fillId="0" borderId="63" xfId="0" applyFont="1" applyBorder="1" applyAlignment="1">
      <alignment horizontal="center"/>
    </xf>
    <xf numFmtId="1" fontId="14" fillId="3" borderId="22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textRotation="90"/>
    </xf>
    <xf numFmtId="1" fontId="14" fillId="0" borderId="27" xfId="0" applyNumberFormat="1" applyFont="1" applyFill="1" applyBorder="1" applyAlignment="1">
      <alignment horizontal="center" vertical="center" textRotation="90"/>
    </xf>
    <xf numFmtId="1" fontId="14" fillId="0" borderId="28" xfId="0" applyNumberFormat="1" applyFont="1" applyFill="1" applyBorder="1" applyAlignment="1">
      <alignment horizontal="center" vertical="center" textRotation="90"/>
    </xf>
    <xf numFmtId="1" fontId="2" fillId="0" borderId="48" xfId="0" applyNumberFormat="1" applyFont="1" applyBorder="1" applyAlignment="1">
      <alignment horizontal="center" wrapText="1"/>
    </xf>
    <xf numFmtId="1" fontId="2" fillId="0" borderId="49" xfId="0" applyNumberFormat="1" applyFont="1" applyBorder="1" applyAlignment="1">
      <alignment horizontal="center" wrapText="1"/>
    </xf>
    <xf numFmtId="1" fontId="2" fillId="0" borderId="50" xfId="0" applyNumberFormat="1" applyFont="1" applyBorder="1" applyAlignment="1">
      <alignment horizontal="center" wrapText="1"/>
    </xf>
    <xf numFmtId="1" fontId="2" fillId="0" borderId="42" xfId="0" applyNumberFormat="1" applyFont="1" applyFill="1" applyBorder="1" applyAlignment="1">
      <alignment horizontal="center" wrapText="1"/>
    </xf>
    <xf numFmtId="1" fontId="2" fillId="0" borderId="43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" fontId="2" fillId="0" borderId="42" xfId="0" applyNumberFormat="1" applyFont="1" applyBorder="1" applyAlignment="1">
      <alignment horizontal="center" wrapText="1"/>
    </xf>
    <xf numFmtId="1" fontId="2" fillId="0" borderId="43" xfId="0" applyNumberFormat="1" applyFont="1" applyBorder="1" applyAlignment="1">
      <alignment horizontal="center" wrapText="1"/>
    </xf>
    <xf numFmtId="1" fontId="2" fillId="0" borderId="44" xfId="0" applyNumberFormat="1" applyFont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" fontId="2" fillId="0" borderId="46" xfId="0" applyNumberFormat="1" applyFont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0" fontId="4" fillId="3" borderId="25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left"/>
    </xf>
    <xf numFmtId="0" fontId="16" fillId="0" borderId="23" xfId="1" applyFont="1" applyFill="1" applyBorder="1" applyAlignment="1">
      <alignment horizontal="left"/>
    </xf>
    <xf numFmtId="0" fontId="16" fillId="0" borderId="16" xfId="1" applyFont="1" applyFill="1" applyBorder="1" applyAlignment="1">
      <alignment horizontal="left" wrapText="1"/>
    </xf>
    <xf numFmtId="0" fontId="16" fillId="0" borderId="23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4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am/&#1056;&#1072;&#1073;&#1086;&#1095;&#1080;&#1081;%20&#1089;&#1090;&#1086;&#1083;/&#1040;&#1076;&#1072;&#1087;&#1090;&#1080;&#1074;&#1085;&#1072;&#1103;%20&#1087;&#1088;&#1086;&#1075;&#1088;&#1072;&#1084;&#1084;&#1072;/&#1055;&#1083;&#1072;&#1085;_&#1076;&#1083;&#1103;%20&#1040;&#1054;&#105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к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topLeftCell="A16" zoomScaleSheetLayoutView="100" workbookViewId="0">
      <selection activeCell="G28" sqref="G28"/>
    </sheetView>
  </sheetViews>
  <sheetFormatPr defaultRowHeight="12.75"/>
  <cols>
    <col min="1" max="1" width="9.140625" customWidth="1"/>
    <col min="2" max="2" width="24.140625" customWidth="1"/>
    <col min="3" max="3" width="11.140625" customWidth="1"/>
    <col min="4" max="4" width="16.7109375" customWidth="1"/>
    <col min="5" max="5" width="18.5703125" customWidth="1"/>
    <col min="6" max="6" width="17.7109375" customWidth="1"/>
    <col min="7" max="7" width="19.7109375" customWidth="1"/>
    <col min="8" max="8" width="11.85546875" customWidth="1"/>
    <col min="9" max="9" width="12.85546875" customWidth="1"/>
    <col min="14" max="14" width="9.28515625" customWidth="1"/>
  </cols>
  <sheetData>
    <row r="1" spans="1:9" ht="15">
      <c r="G1" s="316" t="s">
        <v>95</v>
      </c>
      <c r="H1" s="316"/>
      <c r="I1" s="316"/>
    </row>
    <row r="2" spans="1:9" ht="15">
      <c r="G2" s="317" t="s">
        <v>96</v>
      </c>
      <c r="H2" s="317"/>
      <c r="I2" s="317"/>
    </row>
    <row r="3" spans="1:9" ht="18" customHeight="1">
      <c r="G3" s="317" t="s">
        <v>256</v>
      </c>
      <c r="H3" s="317"/>
      <c r="I3" s="317"/>
    </row>
    <row r="4" spans="1:9" ht="15">
      <c r="G4" s="317" t="s">
        <v>257</v>
      </c>
      <c r="H4" s="317"/>
      <c r="I4" s="317"/>
    </row>
    <row r="7" spans="1:9" ht="18">
      <c r="A7" s="319" t="s">
        <v>4</v>
      </c>
      <c r="B7" s="319"/>
      <c r="C7" s="319"/>
      <c r="D7" s="319"/>
      <c r="E7" s="319"/>
      <c r="F7" s="319"/>
      <c r="G7" s="319"/>
      <c r="H7" s="319"/>
      <c r="I7" s="319"/>
    </row>
    <row r="8" spans="1:9" ht="15">
      <c r="A8" s="322" t="s">
        <v>258</v>
      </c>
      <c r="B8" s="322"/>
      <c r="C8" s="322"/>
      <c r="D8" s="322"/>
      <c r="E8" s="322"/>
      <c r="F8" s="322"/>
      <c r="G8" s="322"/>
      <c r="H8" s="322"/>
      <c r="I8" s="322"/>
    </row>
    <row r="9" spans="1:9" ht="15">
      <c r="A9" s="320" t="s">
        <v>171</v>
      </c>
      <c r="B9" s="320"/>
      <c r="C9" s="320"/>
      <c r="D9" s="320"/>
      <c r="E9" s="320"/>
      <c r="F9" s="320"/>
      <c r="G9" s="320"/>
      <c r="H9" s="320"/>
      <c r="I9" s="320"/>
    </row>
    <row r="10" spans="1:9" ht="15.75">
      <c r="A10" s="321" t="s">
        <v>97</v>
      </c>
      <c r="B10" s="321"/>
      <c r="C10" s="321"/>
      <c r="D10" s="321"/>
      <c r="E10" s="321"/>
      <c r="F10" s="321"/>
      <c r="G10" s="321"/>
      <c r="H10" s="321"/>
      <c r="I10" s="321"/>
    </row>
    <row r="11" spans="1:9" ht="15.75">
      <c r="A11" s="299"/>
      <c r="B11" s="299"/>
      <c r="C11" s="299"/>
      <c r="D11" s="299"/>
      <c r="E11" s="299"/>
      <c r="F11" s="299"/>
      <c r="G11" s="299"/>
      <c r="H11" s="299"/>
      <c r="I11" s="299"/>
    </row>
    <row r="12" spans="1:9" ht="15.75">
      <c r="A12" s="299"/>
      <c r="B12" s="299"/>
      <c r="C12" s="299"/>
      <c r="D12" s="299"/>
      <c r="E12" s="299"/>
      <c r="F12" s="299"/>
      <c r="G12" s="299"/>
      <c r="H12" s="299"/>
      <c r="I12" s="299"/>
    </row>
    <row r="14" spans="1:9" ht="15">
      <c r="A14" s="317" t="s">
        <v>172</v>
      </c>
      <c r="B14" s="317"/>
      <c r="C14" s="317"/>
      <c r="D14" s="317"/>
      <c r="E14" s="317"/>
      <c r="F14" s="317"/>
      <c r="G14" s="317"/>
      <c r="H14" s="317"/>
      <c r="I14" s="317"/>
    </row>
    <row r="15" spans="1:9" ht="15.75">
      <c r="A15" s="321" t="s">
        <v>173</v>
      </c>
      <c r="B15" s="321"/>
      <c r="C15" s="321"/>
      <c r="D15" s="321"/>
      <c r="E15" s="321"/>
      <c r="F15" s="321"/>
      <c r="G15" s="321"/>
      <c r="H15" s="321"/>
      <c r="I15" s="321"/>
    </row>
    <row r="17" spans="1:9" ht="15.75">
      <c r="E17" s="61" t="s">
        <v>141</v>
      </c>
      <c r="F17" s="61"/>
      <c r="G17" s="61"/>
      <c r="H17" s="61"/>
      <c r="I17" s="61"/>
    </row>
    <row r="18" spans="1:9" ht="15.75">
      <c r="E18" s="61" t="s">
        <v>5</v>
      </c>
      <c r="F18" s="61"/>
      <c r="G18" s="61"/>
      <c r="H18" s="61"/>
      <c r="I18" s="61"/>
    </row>
    <row r="19" spans="1:9" ht="15.75">
      <c r="E19" s="61" t="s">
        <v>174</v>
      </c>
      <c r="F19" s="61"/>
      <c r="G19" s="61"/>
      <c r="H19" s="61"/>
      <c r="I19" s="61"/>
    </row>
    <row r="20" spans="1:9" ht="15.75">
      <c r="E20" s="61" t="s">
        <v>94</v>
      </c>
      <c r="F20" s="61"/>
      <c r="G20" s="61"/>
      <c r="H20" s="61"/>
      <c r="I20" s="61"/>
    </row>
    <row r="23" spans="1:9" ht="15.75">
      <c r="A23" s="321" t="s">
        <v>6</v>
      </c>
      <c r="B23" s="321"/>
      <c r="C23" s="321"/>
      <c r="D23" s="321"/>
      <c r="E23" s="321"/>
      <c r="F23" s="321"/>
      <c r="G23" s="321"/>
      <c r="H23" s="321"/>
      <c r="I23" s="321"/>
    </row>
    <row r="24" spans="1:9" ht="6" customHeight="1" thickBot="1">
      <c r="A24" s="299"/>
      <c r="B24" s="299"/>
      <c r="C24" s="299"/>
      <c r="D24" s="299"/>
      <c r="E24" s="299"/>
      <c r="F24" s="299"/>
      <c r="G24" s="299"/>
      <c r="H24" s="299"/>
      <c r="I24" s="299"/>
    </row>
    <row r="25" spans="1:9" ht="15.75" thickBot="1">
      <c r="A25" s="323" t="s">
        <v>2</v>
      </c>
      <c r="B25" s="318" t="s">
        <v>7</v>
      </c>
      <c r="C25" s="318" t="s">
        <v>8</v>
      </c>
      <c r="D25" s="318" t="s">
        <v>9</v>
      </c>
      <c r="E25" s="318"/>
      <c r="F25" s="318" t="s">
        <v>11</v>
      </c>
      <c r="G25" s="318" t="s">
        <v>12</v>
      </c>
      <c r="H25" s="318" t="s">
        <v>0</v>
      </c>
      <c r="I25" s="318" t="s">
        <v>13</v>
      </c>
    </row>
    <row r="26" spans="1:9" ht="46.5" customHeight="1" thickBot="1">
      <c r="A26" s="323"/>
      <c r="B26" s="318"/>
      <c r="C26" s="318"/>
      <c r="D26" s="300" t="s">
        <v>3</v>
      </c>
      <c r="E26" s="300" t="s">
        <v>10</v>
      </c>
      <c r="F26" s="318"/>
      <c r="G26" s="318"/>
      <c r="H26" s="318"/>
      <c r="I26" s="318"/>
    </row>
    <row r="27" spans="1:9" ht="15.75" thickBot="1">
      <c r="A27" s="301">
        <v>1</v>
      </c>
      <c r="B27" s="301">
        <v>2</v>
      </c>
      <c r="C27" s="301">
        <v>3</v>
      </c>
      <c r="D27" s="301">
        <v>4</v>
      </c>
      <c r="E27" s="301">
        <v>5</v>
      </c>
      <c r="F27" s="301">
        <v>6</v>
      </c>
      <c r="G27" s="301">
        <v>7</v>
      </c>
      <c r="H27" s="301">
        <v>8</v>
      </c>
      <c r="I27" s="301">
        <v>9</v>
      </c>
    </row>
    <row r="28" spans="1:9" ht="15.75" thickBot="1">
      <c r="A28" s="11" t="s">
        <v>14</v>
      </c>
      <c r="B28" s="11">
        <v>39</v>
      </c>
      <c r="C28" s="11"/>
      <c r="D28" s="11"/>
      <c r="E28" s="11"/>
      <c r="F28" s="11">
        <v>2</v>
      </c>
      <c r="G28" s="11"/>
      <c r="H28" s="11">
        <v>11</v>
      </c>
      <c r="I28" s="12">
        <f>SUM(B28:H28)</f>
        <v>52</v>
      </c>
    </row>
    <row r="29" spans="1:9" ht="15.75" thickBot="1">
      <c r="A29" s="11" t="s">
        <v>15</v>
      </c>
      <c r="B29" s="11">
        <v>32</v>
      </c>
      <c r="C29" s="11">
        <v>4</v>
      </c>
      <c r="D29" s="11">
        <v>3</v>
      </c>
      <c r="E29" s="11"/>
      <c r="F29" s="11">
        <v>2</v>
      </c>
      <c r="G29" s="11"/>
      <c r="H29" s="11">
        <v>11</v>
      </c>
      <c r="I29" s="12">
        <f>SUM(B29:H29)</f>
        <v>52</v>
      </c>
    </row>
    <row r="30" spans="1:9" ht="15.75" thickBot="1">
      <c r="A30" s="42" t="s">
        <v>16</v>
      </c>
      <c r="B30" s="42">
        <v>31</v>
      </c>
      <c r="C30" s="42"/>
      <c r="D30" s="42">
        <v>9</v>
      </c>
      <c r="E30" s="42"/>
      <c r="F30" s="42">
        <v>2</v>
      </c>
      <c r="G30" s="42"/>
      <c r="H30" s="42">
        <v>10</v>
      </c>
      <c r="I30" s="43">
        <f>SUM(B30:H30)</f>
        <v>52</v>
      </c>
    </row>
    <row r="31" spans="1:9" ht="15.75" thickBot="1">
      <c r="A31" s="42" t="s">
        <v>81</v>
      </c>
      <c r="B31" s="42">
        <v>23</v>
      </c>
      <c r="C31" s="42"/>
      <c r="D31" s="42">
        <v>3</v>
      </c>
      <c r="E31" s="42">
        <v>4</v>
      </c>
      <c r="F31" s="42">
        <v>1</v>
      </c>
      <c r="G31" s="42">
        <v>6</v>
      </c>
      <c r="H31" s="42">
        <v>2</v>
      </c>
      <c r="I31" s="43">
        <f>SUM(B31:H31)</f>
        <v>39</v>
      </c>
    </row>
    <row r="32" spans="1:9" ht="15.75" thickBot="1">
      <c r="A32" s="44" t="s">
        <v>13</v>
      </c>
      <c r="B32" s="43">
        <f t="shared" ref="B32:H32" si="0">SUM(B28:B31)</f>
        <v>125</v>
      </c>
      <c r="C32" s="43">
        <f t="shared" si="0"/>
        <v>4</v>
      </c>
      <c r="D32" s="43">
        <f t="shared" si="0"/>
        <v>15</v>
      </c>
      <c r="E32" s="43">
        <f t="shared" si="0"/>
        <v>4</v>
      </c>
      <c r="F32" s="43">
        <f t="shared" si="0"/>
        <v>7</v>
      </c>
      <c r="G32" s="43">
        <f t="shared" si="0"/>
        <v>6</v>
      </c>
      <c r="H32" s="43">
        <f t="shared" si="0"/>
        <v>34</v>
      </c>
      <c r="I32" s="42"/>
    </row>
  </sheetData>
  <mergeCells count="19">
    <mergeCell ref="A23:I23"/>
    <mergeCell ref="C25:C26"/>
    <mergeCell ref="D25:E25"/>
    <mergeCell ref="G1:I1"/>
    <mergeCell ref="G2:I2"/>
    <mergeCell ref="G3:I3"/>
    <mergeCell ref="G4:I4"/>
    <mergeCell ref="F25:F26"/>
    <mergeCell ref="H25:H26"/>
    <mergeCell ref="I25:I26"/>
    <mergeCell ref="G25:G26"/>
    <mergeCell ref="A7:I7"/>
    <mergeCell ref="A9:I9"/>
    <mergeCell ref="A15:I15"/>
    <mergeCell ref="A10:I10"/>
    <mergeCell ref="A8:I8"/>
    <mergeCell ref="A14:I14"/>
    <mergeCell ref="A25:A26"/>
    <mergeCell ref="B25:B26"/>
  </mergeCells>
  <pageMargins left="0.39370078740157483" right="0.23622047244094491" top="0.39370078740157483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topLeftCell="A10" zoomScale="60" zoomScaleNormal="75" workbookViewId="0">
      <selection activeCell="V29" sqref="V29"/>
    </sheetView>
  </sheetViews>
  <sheetFormatPr defaultRowHeight="12.75"/>
  <cols>
    <col min="1" max="1" width="10.85546875" style="1" customWidth="1"/>
    <col min="2" max="2" width="37.5703125" style="1" customWidth="1"/>
    <col min="3" max="3" width="16.42578125" style="1" customWidth="1"/>
    <col min="4" max="4" width="8.570312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69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1"/>
    </row>
    <row r="2" spans="1:18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2"/>
    </row>
    <row r="4" spans="1:18" ht="16.5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3"/>
      <c r="Q4" s="180"/>
      <c r="R4" s="180"/>
    </row>
    <row r="5" spans="1:18" ht="1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6"/>
      <c r="Q5" s="180"/>
      <c r="R5" s="180"/>
    </row>
    <row r="6" spans="1:18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9"/>
      <c r="Q6" s="180"/>
      <c r="R6" s="180"/>
    </row>
    <row r="7" spans="1:18" ht="15" customHeight="1" thickBot="1">
      <c r="A7" s="327"/>
      <c r="B7" s="329"/>
      <c r="C7" s="332"/>
      <c r="D7" s="332"/>
      <c r="E7" s="370" t="s">
        <v>128</v>
      </c>
      <c r="F7" s="371"/>
      <c r="G7" s="371"/>
      <c r="H7" s="347" t="s">
        <v>129</v>
      </c>
      <c r="I7" s="357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54"/>
      <c r="R7" s="354"/>
    </row>
    <row r="8" spans="1:18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48"/>
      <c r="I8" s="350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210</v>
      </c>
      <c r="P8" s="338" t="s">
        <v>211</v>
      </c>
      <c r="Q8" s="353"/>
      <c r="R8" s="353"/>
    </row>
    <row r="9" spans="1:18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48"/>
      <c r="I9" s="351"/>
      <c r="J9" s="339"/>
      <c r="K9" s="351"/>
      <c r="L9" s="339"/>
      <c r="M9" s="351"/>
      <c r="N9" s="339"/>
      <c r="O9" s="351"/>
      <c r="P9" s="339"/>
      <c r="Q9" s="353"/>
      <c r="R9" s="353"/>
    </row>
    <row r="10" spans="1:18" ht="17.25" customHeight="1" thickBot="1">
      <c r="A10" s="327"/>
      <c r="B10" s="329"/>
      <c r="C10" s="332"/>
      <c r="D10" s="332"/>
      <c r="E10" s="332"/>
      <c r="F10" s="356"/>
      <c r="G10" s="373"/>
      <c r="H10" s="348"/>
      <c r="I10" s="351"/>
      <c r="J10" s="339"/>
      <c r="K10" s="351"/>
      <c r="L10" s="339"/>
      <c r="M10" s="351"/>
      <c r="N10" s="339"/>
      <c r="O10" s="351"/>
      <c r="P10" s="339"/>
      <c r="Q10" s="353"/>
      <c r="R10" s="353"/>
    </row>
    <row r="11" spans="1:18" ht="15.75" customHeight="1" thickBot="1">
      <c r="A11" s="327"/>
      <c r="B11" s="329"/>
      <c r="C11" s="332"/>
      <c r="D11" s="332"/>
      <c r="E11" s="332"/>
      <c r="F11" s="356"/>
      <c r="G11" s="373"/>
      <c r="H11" s="348"/>
      <c r="I11" s="351"/>
      <c r="J11" s="339"/>
      <c r="K11" s="351"/>
      <c r="L11" s="339"/>
      <c r="M11" s="351"/>
      <c r="N11" s="339"/>
      <c r="O11" s="351"/>
      <c r="P11" s="339"/>
      <c r="Q11" s="353"/>
      <c r="R11" s="353"/>
    </row>
    <row r="12" spans="1:18" ht="30" customHeight="1" thickBot="1">
      <c r="A12" s="327"/>
      <c r="B12" s="330"/>
      <c r="C12" s="334"/>
      <c r="D12" s="334"/>
      <c r="E12" s="334"/>
      <c r="F12" s="356"/>
      <c r="G12" s="373"/>
      <c r="H12" s="349"/>
      <c r="I12" s="352"/>
      <c r="J12" s="340"/>
      <c r="K12" s="352"/>
      <c r="L12" s="340"/>
      <c r="M12" s="352"/>
      <c r="N12" s="340"/>
      <c r="O12" s="352"/>
      <c r="P12" s="340"/>
      <c r="Q12" s="353"/>
      <c r="R12" s="353"/>
    </row>
    <row r="13" spans="1:18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9">
        <v>8</v>
      </c>
      <c r="I13" s="13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02"/>
      <c r="R13" s="102"/>
    </row>
    <row r="14" spans="1:18" ht="13.5" hidden="1" customHeight="1" thickBot="1">
      <c r="A14" s="15"/>
      <c r="B14" s="16"/>
      <c r="C14" s="3"/>
      <c r="D14" s="3"/>
      <c r="E14" s="62"/>
      <c r="F14" s="37"/>
      <c r="G14" s="16"/>
      <c r="H14" s="68"/>
      <c r="I14" s="15"/>
      <c r="J14" s="16"/>
      <c r="K14" s="17"/>
      <c r="L14" s="18"/>
      <c r="M14" s="17"/>
      <c r="N14" s="18"/>
      <c r="O14" s="17"/>
      <c r="P14" s="19"/>
      <c r="Q14" s="102"/>
      <c r="R14" s="102"/>
    </row>
    <row r="15" spans="1:18" ht="13.5" hidden="1" customHeight="1" thickBot="1">
      <c r="A15" s="15"/>
      <c r="B15" s="16"/>
      <c r="C15" s="3"/>
      <c r="D15" s="3"/>
      <c r="E15" s="62"/>
      <c r="F15" s="37"/>
      <c r="G15" s="16"/>
      <c r="H15" s="68"/>
      <c r="I15" s="15"/>
      <c r="J15" s="16"/>
      <c r="K15" s="17"/>
      <c r="L15" s="18"/>
      <c r="M15" s="17"/>
      <c r="N15" s="18"/>
      <c r="O15" s="17"/>
      <c r="P15" s="19"/>
      <c r="Q15" s="102"/>
      <c r="R15" s="102"/>
    </row>
    <row r="16" spans="1:18" ht="13.5" hidden="1" customHeight="1" thickBot="1">
      <c r="A16" s="15"/>
      <c r="B16" s="16"/>
      <c r="C16" s="3"/>
      <c r="D16" s="3"/>
      <c r="E16" s="62"/>
      <c r="F16" s="37"/>
      <c r="G16" s="16"/>
      <c r="H16" s="68"/>
      <c r="I16" s="15"/>
      <c r="J16" s="16"/>
      <c r="K16" s="17"/>
      <c r="L16" s="18"/>
      <c r="M16" s="17"/>
      <c r="N16" s="18"/>
      <c r="O16" s="17"/>
      <c r="P16" s="19"/>
      <c r="Q16" s="102"/>
      <c r="R16" s="102"/>
    </row>
    <row r="17" spans="1:24" ht="13.5" hidden="1" customHeight="1" thickBot="1">
      <c r="A17" s="15"/>
      <c r="B17" s="16"/>
      <c r="C17" s="3"/>
      <c r="D17" s="3"/>
      <c r="E17" s="62"/>
      <c r="F17" s="37"/>
      <c r="G17" s="16"/>
      <c r="H17" s="68"/>
      <c r="I17" s="15"/>
      <c r="J17" s="16"/>
      <c r="K17" s="17"/>
      <c r="L17" s="18"/>
      <c r="M17" s="17"/>
      <c r="N17" s="18"/>
      <c r="O17" s="17"/>
      <c r="P17" s="19"/>
      <c r="Q17" s="102"/>
      <c r="R17" s="102"/>
    </row>
    <row r="18" spans="1:24" ht="13.5" hidden="1" customHeight="1" thickBot="1">
      <c r="A18" s="15"/>
      <c r="B18" s="16"/>
      <c r="C18" s="3"/>
      <c r="D18" s="3"/>
      <c r="E18" s="62"/>
      <c r="F18" s="37"/>
      <c r="G18" s="16"/>
      <c r="H18" s="68"/>
      <c r="I18" s="15"/>
      <c r="J18" s="16"/>
      <c r="K18" s="17"/>
      <c r="L18" s="18"/>
      <c r="M18" s="17"/>
      <c r="N18" s="18"/>
      <c r="O18" s="17"/>
      <c r="P18" s="19"/>
      <c r="Q18" s="102"/>
      <c r="R18" s="102"/>
    </row>
    <row r="19" spans="1:24" s="5" customFormat="1" ht="45" customHeight="1" thickBot="1">
      <c r="A19" s="26" t="s">
        <v>84</v>
      </c>
      <c r="B19" s="45" t="s">
        <v>98</v>
      </c>
      <c r="C19" s="27" t="s">
        <v>85</v>
      </c>
      <c r="D19" s="261">
        <f>E19</f>
        <v>1404</v>
      </c>
      <c r="E19" s="179">
        <f>SUM(E20:E35)</f>
        <v>1404</v>
      </c>
      <c r="F19" s="34">
        <f>SUM(F20:F36)</f>
        <v>568</v>
      </c>
      <c r="G19" s="67">
        <v>20</v>
      </c>
      <c r="H19" s="28">
        <v>0</v>
      </c>
      <c r="I19" s="30">
        <f>SUM(I20:I36)</f>
        <v>612</v>
      </c>
      <c r="J19" s="29">
        <f>SUM(J20:J36)</f>
        <v>792</v>
      </c>
      <c r="K19" s="30"/>
      <c r="L19" s="29"/>
      <c r="M19" s="30"/>
      <c r="N19" s="29"/>
      <c r="O19" s="30"/>
      <c r="P19" s="29"/>
      <c r="Q19" s="186"/>
      <c r="R19" s="186"/>
    </row>
    <row r="20" spans="1:24" ht="21.75" customHeight="1" thickBot="1">
      <c r="A20" s="132" t="s">
        <v>99</v>
      </c>
      <c r="B20" s="133" t="s">
        <v>212</v>
      </c>
      <c r="C20" s="168" t="s">
        <v>78</v>
      </c>
      <c r="D20" s="172">
        <v>78</v>
      </c>
      <c r="E20" s="135">
        <v>78</v>
      </c>
      <c r="F20" s="175">
        <v>78</v>
      </c>
      <c r="G20" s="136"/>
      <c r="H20" s="137"/>
      <c r="I20" s="135">
        <v>34</v>
      </c>
      <c r="J20" s="134">
        <v>44</v>
      </c>
      <c r="K20" s="136"/>
      <c r="L20" s="137"/>
      <c r="M20" s="136"/>
      <c r="N20" s="137"/>
      <c r="O20" s="136"/>
      <c r="P20" s="138"/>
      <c r="Q20" s="182"/>
      <c r="R20" s="182"/>
      <c r="U20" s="5"/>
      <c r="V20" s="5"/>
      <c r="W20" s="5"/>
      <c r="X20" s="5"/>
    </row>
    <row r="21" spans="1:24" ht="21.75" customHeight="1">
      <c r="A21" s="132" t="s">
        <v>100</v>
      </c>
      <c r="B21" s="133" t="s">
        <v>206</v>
      </c>
      <c r="C21" s="168" t="s">
        <v>79</v>
      </c>
      <c r="D21" s="254">
        <v>117</v>
      </c>
      <c r="E21" s="255">
        <v>117</v>
      </c>
      <c r="F21" s="256">
        <v>22</v>
      </c>
      <c r="G21" s="257"/>
      <c r="H21" s="258"/>
      <c r="I21" s="255">
        <v>51</v>
      </c>
      <c r="J21" s="259">
        <v>66</v>
      </c>
      <c r="K21" s="257"/>
      <c r="L21" s="258"/>
      <c r="M21" s="257"/>
      <c r="N21" s="258"/>
      <c r="O21" s="257"/>
      <c r="P21" s="260"/>
      <c r="Q21" s="182"/>
      <c r="R21" s="182"/>
      <c r="U21" s="5"/>
      <c r="V21" s="5"/>
      <c r="W21" s="5"/>
      <c r="X21" s="5"/>
    </row>
    <row r="22" spans="1:24" ht="21.75" customHeight="1" thickBot="1">
      <c r="A22" s="139" t="s">
        <v>168</v>
      </c>
      <c r="B22" s="140" t="s">
        <v>21</v>
      </c>
      <c r="C22" s="169" t="s">
        <v>79</v>
      </c>
      <c r="D22" s="173">
        <v>117</v>
      </c>
      <c r="E22" s="142">
        <v>117</v>
      </c>
      <c r="F22" s="176">
        <v>117</v>
      </c>
      <c r="G22" s="143"/>
      <c r="H22" s="144"/>
      <c r="I22" s="142">
        <v>51</v>
      </c>
      <c r="J22" s="141">
        <v>66</v>
      </c>
      <c r="K22" s="143"/>
      <c r="L22" s="144"/>
      <c r="M22" s="143"/>
      <c r="N22" s="144"/>
      <c r="O22" s="143"/>
      <c r="P22" s="145"/>
      <c r="Q22" s="182"/>
      <c r="R22" s="182"/>
      <c r="U22" s="5"/>
      <c r="V22" s="5"/>
      <c r="W22" s="5"/>
      <c r="X22" s="5"/>
    </row>
    <row r="23" spans="1:24" ht="18" customHeight="1" thickBot="1">
      <c r="A23" s="132" t="s">
        <v>175</v>
      </c>
      <c r="B23" s="146" t="s">
        <v>152</v>
      </c>
      <c r="C23" s="169" t="s">
        <v>78</v>
      </c>
      <c r="D23" s="173">
        <v>156</v>
      </c>
      <c r="E23" s="142">
        <v>156</v>
      </c>
      <c r="F23" s="176">
        <v>56</v>
      </c>
      <c r="G23" s="147"/>
      <c r="H23" s="148"/>
      <c r="I23" s="142">
        <v>68</v>
      </c>
      <c r="J23" s="141">
        <v>88</v>
      </c>
      <c r="K23" s="147"/>
      <c r="L23" s="148"/>
      <c r="M23" s="147"/>
      <c r="N23" s="148"/>
      <c r="O23" s="147"/>
      <c r="P23" s="149"/>
      <c r="Q23" s="182"/>
      <c r="R23" s="182"/>
      <c r="U23" s="5"/>
      <c r="V23" s="5"/>
      <c r="W23" s="5"/>
      <c r="X23" s="5"/>
    </row>
    <row r="24" spans="1:24" ht="27" customHeight="1">
      <c r="A24" s="132" t="s">
        <v>102</v>
      </c>
      <c r="B24" s="146" t="s">
        <v>101</v>
      </c>
      <c r="C24" s="169" t="s">
        <v>209</v>
      </c>
      <c r="D24" s="173">
        <v>117</v>
      </c>
      <c r="E24" s="142">
        <v>117</v>
      </c>
      <c r="F24" s="176">
        <v>10</v>
      </c>
      <c r="G24" s="147"/>
      <c r="H24" s="148"/>
      <c r="I24" s="142">
        <v>51</v>
      </c>
      <c r="J24" s="141">
        <v>66</v>
      </c>
      <c r="K24" s="147"/>
      <c r="L24" s="148"/>
      <c r="M24" s="147"/>
      <c r="N24" s="148"/>
      <c r="O24" s="147"/>
      <c r="P24" s="149"/>
      <c r="Q24" s="182"/>
      <c r="R24" s="182"/>
      <c r="U24" s="5"/>
      <c r="V24" s="5"/>
      <c r="W24" s="5"/>
      <c r="X24" s="5"/>
    </row>
    <row r="25" spans="1:24" ht="24.75" customHeight="1" thickBot="1">
      <c r="A25" s="139" t="s">
        <v>103</v>
      </c>
      <c r="B25" s="140" t="s">
        <v>22</v>
      </c>
      <c r="C25" s="169" t="s">
        <v>88</v>
      </c>
      <c r="D25" s="173">
        <v>117</v>
      </c>
      <c r="E25" s="142">
        <f>K25+I25+J25+L25+M25+N25+O25+P25</f>
        <v>117</v>
      </c>
      <c r="F25" s="177">
        <v>117</v>
      </c>
      <c r="G25" s="147"/>
      <c r="H25" s="148"/>
      <c r="I25" s="150">
        <v>51</v>
      </c>
      <c r="J25" s="151">
        <v>66</v>
      </c>
      <c r="K25" s="147"/>
      <c r="L25" s="148"/>
      <c r="M25" s="147"/>
      <c r="N25" s="148"/>
      <c r="O25" s="147"/>
      <c r="P25" s="149"/>
      <c r="Q25" s="182"/>
      <c r="R25" s="182"/>
    </row>
    <row r="26" spans="1:24" ht="24.75" customHeight="1" thickBot="1">
      <c r="A26" s="132" t="s">
        <v>169</v>
      </c>
      <c r="B26" s="140" t="s">
        <v>89</v>
      </c>
      <c r="C26" s="169" t="s">
        <v>79</v>
      </c>
      <c r="D26" s="173">
        <v>70</v>
      </c>
      <c r="E26" s="142">
        <v>70</v>
      </c>
      <c r="F26" s="177">
        <v>12</v>
      </c>
      <c r="G26" s="147"/>
      <c r="H26" s="148"/>
      <c r="I26" s="150">
        <v>34</v>
      </c>
      <c r="J26" s="151">
        <v>36</v>
      </c>
      <c r="K26" s="147"/>
      <c r="L26" s="148"/>
      <c r="M26" s="147"/>
      <c r="N26" s="148"/>
      <c r="O26" s="147"/>
      <c r="P26" s="149"/>
      <c r="Q26" s="182"/>
      <c r="R26" s="182"/>
    </row>
    <row r="27" spans="1:24" ht="24.75" customHeight="1">
      <c r="A27" s="132" t="s">
        <v>176</v>
      </c>
      <c r="B27" s="140" t="s">
        <v>75</v>
      </c>
      <c r="C27" s="169" t="s">
        <v>79</v>
      </c>
      <c r="D27" s="173">
        <v>100</v>
      </c>
      <c r="E27" s="142">
        <v>100</v>
      </c>
      <c r="F27" s="177">
        <v>60</v>
      </c>
      <c r="G27" s="143"/>
      <c r="H27" s="144"/>
      <c r="I27" s="150">
        <v>34</v>
      </c>
      <c r="J27" s="151">
        <v>66</v>
      </c>
      <c r="K27" s="143"/>
      <c r="L27" s="144"/>
      <c r="M27" s="143"/>
      <c r="N27" s="144"/>
      <c r="O27" s="143"/>
      <c r="P27" s="145"/>
      <c r="Q27" s="187"/>
      <c r="R27" s="187"/>
    </row>
    <row r="28" spans="1:24" ht="24.75" customHeight="1" thickBot="1">
      <c r="A28" s="139" t="s">
        <v>177</v>
      </c>
      <c r="B28" s="140" t="s">
        <v>90</v>
      </c>
      <c r="C28" s="169" t="s">
        <v>79</v>
      </c>
      <c r="D28" s="173">
        <v>134</v>
      </c>
      <c r="E28" s="142">
        <v>134</v>
      </c>
      <c r="F28" s="177">
        <v>34</v>
      </c>
      <c r="G28" s="143"/>
      <c r="H28" s="144"/>
      <c r="I28" s="150">
        <f>17*4</f>
        <v>68</v>
      </c>
      <c r="J28" s="151">
        <v>66</v>
      </c>
      <c r="K28" s="143"/>
      <c r="L28" s="144"/>
      <c r="M28" s="143"/>
      <c r="N28" s="144"/>
      <c r="O28" s="143"/>
      <c r="P28" s="145"/>
      <c r="Q28" s="187"/>
      <c r="R28" s="187"/>
    </row>
    <row r="29" spans="1:24" ht="24.75" customHeight="1" thickBot="1">
      <c r="A29" s="132" t="s">
        <v>105</v>
      </c>
      <c r="B29" s="140" t="s">
        <v>104</v>
      </c>
      <c r="C29" s="169" t="s">
        <v>78</v>
      </c>
      <c r="D29" s="173">
        <v>117</v>
      </c>
      <c r="E29" s="142">
        <f>K29+I29+J29+L29+M29+N29+O29+P29</f>
        <v>117</v>
      </c>
      <c r="F29" s="177">
        <v>30</v>
      </c>
      <c r="G29" s="143"/>
      <c r="H29" s="144"/>
      <c r="I29" s="150">
        <v>51</v>
      </c>
      <c r="J29" s="151">
        <v>66</v>
      </c>
      <c r="K29" s="143"/>
      <c r="L29" s="144"/>
      <c r="M29" s="143"/>
      <c r="N29" s="144"/>
      <c r="O29" s="143"/>
      <c r="P29" s="145"/>
      <c r="Q29" s="187"/>
      <c r="R29" s="187"/>
    </row>
    <row r="30" spans="1:24" ht="33.75" customHeight="1">
      <c r="A30" s="132" t="s">
        <v>106</v>
      </c>
      <c r="B30" s="152" t="s">
        <v>86</v>
      </c>
      <c r="C30" s="169" t="s">
        <v>209</v>
      </c>
      <c r="D30" s="173">
        <v>95</v>
      </c>
      <c r="E30" s="142">
        <v>95</v>
      </c>
      <c r="F30" s="177">
        <v>14</v>
      </c>
      <c r="G30" s="143"/>
      <c r="H30" s="144"/>
      <c r="I30" s="150">
        <v>51</v>
      </c>
      <c r="J30" s="151">
        <v>44</v>
      </c>
      <c r="K30" s="143"/>
      <c r="L30" s="144"/>
      <c r="M30" s="143"/>
      <c r="N30" s="144"/>
      <c r="O30" s="143"/>
      <c r="P30" s="145"/>
      <c r="Q30" s="187"/>
      <c r="R30" s="187"/>
    </row>
    <row r="31" spans="1:24" ht="37.5" customHeight="1" thickBot="1">
      <c r="A31" s="139" t="s">
        <v>107</v>
      </c>
      <c r="B31" s="140" t="s">
        <v>87</v>
      </c>
      <c r="C31" s="169" t="s">
        <v>79</v>
      </c>
      <c r="D31" s="173">
        <v>78</v>
      </c>
      <c r="E31" s="142">
        <v>78</v>
      </c>
      <c r="F31" s="177">
        <v>10</v>
      </c>
      <c r="G31" s="143"/>
      <c r="H31" s="144"/>
      <c r="I31" s="150">
        <v>34</v>
      </c>
      <c r="J31" s="151">
        <v>44</v>
      </c>
      <c r="K31" s="143"/>
      <c r="L31" s="144"/>
      <c r="M31" s="143"/>
      <c r="N31" s="144"/>
      <c r="O31" s="143"/>
      <c r="P31" s="145"/>
      <c r="Q31" s="187"/>
      <c r="R31" s="187"/>
    </row>
    <row r="32" spans="1:24" ht="26.25" customHeight="1" thickBot="1">
      <c r="A32" s="132" t="s">
        <v>205</v>
      </c>
      <c r="B32" s="153" t="s">
        <v>108</v>
      </c>
      <c r="C32" s="170" t="s">
        <v>79</v>
      </c>
      <c r="D32" s="174">
        <v>39</v>
      </c>
      <c r="E32" s="154">
        <f>K32+I32+J32+L32+M32+N32+O32+P32</f>
        <v>39</v>
      </c>
      <c r="F32" s="178">
        <v>8</v>
      </c>
      <c r="G32" s="157"/>
      <c r="H32" s="158"/>
      <c r="I32" s="155">
        <v>17</v>
      </c>
      <c r="J32" s="156">
        <v>22</v>
      </c>
      <c r="K32" s="157"/>
      <c r="L32" s="158"/>
      <c r="M32" s="157"/>
      <c r="N32" s="158"/>
      <c r="O32" s="157"/>
      <c r="P32" s="159"/>
      <c r="Q32" s="187"/>
      <c r="R32" s="187"/>
    </row>
    <row r="33" spans="1:18" ht="21" customHeight="1" thickBot="1">
      <c r="A33" s="56" t="s">
        <v>109</v>
      </c>
      <c r="B33" s="57" t="s">
        <v>110</v>
      </c>
      <c r="C33" s="58"/>
      <c r="D33" s="171"/>
      <c r="E33" s="70"/>
      <c r="F33" s="59"/>
      <c r="G33" s="60"/>
      <c r="H33" s="70"/>
      <c r="I33" s="189"/>
      <c r="J33" s="60"/>
      <c r="K33" s="41"/>
      <c r="L33" s="40"/>
      <c r="M33" s="41"/>
      <c r="N33" s="40"/>
      <c r="O33" s="41"/>
      <c r="P33" s="39"/>
      <c r="Q33" s="188"/>
      <c r="R33" s="188"/>
    </row>
    <row r="34" spans="1:18" ht="26.25" customHeight="1" thickBot="1">
      <c r="A34" s="46" t="s">
        <v>111</v>
      </c>
      <c r="B34" s="47" t="s">
        <v>112</v>
      </c>
      <c r="C34" s="48" t="s">
        <v>79</v>
      </c>
      <c r="D34" s="49">
        <v>39</v>
      </c>
      <c r="E34" s="49">
        <f>G34+H34+I34+J34</f>
        <v>39</v>
      </c>
      <c r="F34" s="49"/>
      <c r="G34" s="54"/>
      <c r="H34" s="160"/>
      <c r="I34" s="161">
        <v>17</v>
      </c>
      <c r="J34" s="55">
        <v>22</v>
      </c>
      <c r="K34" s="162"/>
      <c r="L34" s="163"/>
      <c r="M34" s="164"/>
      <c r="N34" s="165"/>
      <c r="O34" s="162"/>
      <c r="P34" s="163"/>
      <c r="Q34" s="187"/>
      <c r="R34" s="187"/>
    </row>
    <row r="35" spans="1:18" ht="26.25" customHeight="1" thickBot="1">
      <c r="A35" s="46" t="s">
        <v>113</v>
      </c>
      <c r="B35" s="47" t="s">
        <v>114</v>
      </c>
      <c r="C35" s="48" t="s">
        <v>79</v>
      </c>
      <c r="D35" s="49">
        <v>30</v>
      </c>
      <c r="E35" s="49">
        <v>30</v>
      </c>
      <c r="F35" s="49"/>
      <c r="G35" s="54">
        <v>20</v>
      </c>
      <c r="H35" s="160"/>
      <c r="I35" s="161"/>
      <c r="J35" s="55">
        <v>30</v>
      </c>
      <c r="K35" s="20"/>
      <c r="L35" s="21"/>
      <c r="M35" s="166"/>
      <c r="N35" s="167"/>
      <c r="O35" s="20"/>
      <c r="P35" s="21"/>
      <c r="Q35" s="182"/>
      <c r="R35" s="182"/>
    </row>
    <row r="36" spans="1:18" ht="18" customHeight="1"/>
    <row r="37" spans="1:18" ht="18" customHeight="1"/>
    <row r="38" spans="1:18" ht="18" customHeight="1"/>
    <row r="39" spans="1:18" ht="18" customHeight="1"/>
    <row r="40" spans="1:18" ht="18" customHeight="1"/>
  </sheetData>
  <mergeCells count="29">
    <mergeCell ref="I4:P6"/>
    <mergeCell ref="E7:G7"/>
    <mergeCell ref="G9:G12"/>
    <mergeCell ref="M8:M12"/>
    <mergeCell ref="N8:N12"/>
    <mergeCell ref="M7:N7"/>
    <mergeCell ref="Q7:R7"/>
    <mergeCell ref="F9:F12"/>
    <mergeCell ref="O8:O12"/>
    <mergeCell ref="I7:J7"/>
    <mergeCell ref="F8:G8"/>
    <mergeCell ref="L8:L12"/>
    <mergeCell ref="R8:R12"/>
    <mergeCell ref="A2:R2"/>
    <mergeCell ref="A4:A12"/>
    <mergeCell ref="B4:B12"/>
    <mergeCell ref="C4:C12"/>
    <mergeCell ref="O7:P7"/>
    <mergeCell ref="K7:L7"/>
    <mergeCell ref="E8:E12"/>
    <mergeCell ref="P8:P12"/>
    <mergeCell ref="D4:H5"/>
    <mergeCell ref="E6:H6"/>
    <mergeCell ref="D6:D12"/>
    <mergeCell ref="H7:H12"/>
    <mergeCell ref="I8:I12"/>
    <mergeCell ref="J8:J12"/>
    <mergeCell ref="K8:K12"/>
    <mergeCell ref="Q8:Q12"/>
  </mergeCells>
  <conditionalFormatting sqref="E20:E32">
    <cfRule type="expression" dxfId="420" priority="134" stopIfTrue="1">
      <formula>#REF!+#REF!+F20+G20&lt;&gt;E20</formula>
    </cfRule>
  </conditionalFormatting>
  <conditionalFormatting sqref="E27:E30">
    <cfRule type="expression" dxfId="419" priority="133" stopIfTrue="1">
      <formula>E27&lt;&gt;#REF!+F27+G27</formula>
    </cfRule>
  </conditionalFormatting>
  <conditionalFormatting sqref="E20:E32">
    <cfRule type="expression" dxfId="418" priority="135" stopIfTrue="1">
      <formula>E20&lt;&gt;#REF!+#REF!+F20</formula>
    </cfRule>
  </conditionalFormatting>
  <conditionalFormatting sqref="E20:E32">
    <cfRule type="expression" dxfId="417" priority="132" stopIfTrue="1">
      <formula>#REF!+#REF!+F20+G20&lt;&gt;E20</formula>
    </cfRule>
  </conditionalFormatting>
  <conditionalFormatting sqref="E20:E32">
    <cfRule type="expression" dxfId="416" priority="131" stopIfTrue="1">
      <formula>E20&lt;&gt;#REF!+#REF!+F20</formula>
    </cfRule>
  </conditionalFormatting>
  <conditionalFormatting sqref="E27">
    <cfRule type="expression" dxfId="415" priority="130" stopIfTrue="1">
      <formula>#REF!+#REF!+F27+G27&lt;&gt;E27</formula>
    </cfRule>
  </conditionalFormatting>
  <conditionalFormatting sqref="E26">
    <cfRule type="expression" dxfId="414" priority="129" stopIfTrue="1">
      <formula>#REF!+#REF!+F26+G26&lt;&gt;E26</formula>
    </cfRule>
  </conditionalFormatting>
  <conditionalFormatting sqref="E26">
    <cfRule type="expression" dxfId="413" priority="128" stopIfTrue="1">
      <formula>E26&lt;&gt;#REF!+#REF!+F26</formula>
    </cfRule>
  </conditionalFormatting>
  <conditionalFormatting sqref="E32">
    <cfRule type="expression" dxfId="412" priority="127" stopIfTrue="1">
      <formula>#REF!+#REF!+F32+G32&lt;&gt;E32</formula>
    </cfRule>
  </conditionalFormatting>
  <conditionalFormatting sqref="E27">
    <cfRule type="expression" dxfId="411" priority="126" stopIfTrue="1">
      <formula>E27&lt;&gt;#REF!+#REF!+F27</formula>
    </cfRule>
  </conditionalFormatting>
  <conditionalFormatting sqref="E32">
    <cfRule type="expression" dxfId="410" priority="123" stopIfTrue="1">
      <formula>E32&lt;&gt;#REF!+#REF!+F32</formula>
    </cfRule>
  </conditionalFormatting>
  <conditionalFormatting sqref="E34:E35">
    <cfRule type="expression" dxfId="409" priority="118" stopIfTrue="1">
      <formula>#REF!+#REF!+F34+G34&lt;&gt;E34</formula>
    </cfRule>
  </conditionalFormatting>
  <conditionalFormatting sqref="E34:E35">
    <cfRule type="expression" dxfId="408" priority="119" stopIfTrue="1">
      <formula>E34&lt;&gt;#REF!+#REF!+F34</formula>
    </cfRule>
  </conditionalFormatting>
  <conditionalFormatting sqref="E34:E35">
    <cfRule type="expression" dxfId="407" priority="117" stopIfTrue="1">
      <formula>#REF!+#REF!+F34+G34&lt;&gt;E34</formula>
    </cfRule>
  </conditionalFormatting>
  <conditionalFormatting sqref="E34:E35">
    <cfRule type="expression" dxfId="406" priority="116" stopIfTrue="1">
      <formula>E34&lt;&gt;#REF!+#REF!+F34</formula>
    </cfRule>
  </conditionalFormatting>
  <conditionalFormatting sqref="E27:E30">
    <cfRule type="expression" dxfId="405" priority="115" stopIfTrue="1">
      <formula>E27&lt;&gt;#REF!+F27+G27</formula>
    </cfRule>
  </conditionalFormatting>
  <conditionalFormatting sqref="E34:E35 E20:E32">
    <cfRule type="expression" dxfId="404" priority="114" stopIfTrue="1">
      <formula>#REF!+#REF!+F20+G20&lt;&gt;E20</formula>
    </cfRule>
  </conditionalFormatting>
  <conditionalFormatting sqref="E34:E35">
    <cfRule type="expression" dxfId="403" priority="113" stopIfTrue="1">
      <formula>E34&lt;&gt;#REF!+#REF!+F34</formula>
    </cfRule>
  </conditionalFormatting>
  <conditionalFormatting sqref="E20:E32">
    <cfRule type="expression" dxfId="402" priority="112" stopIfTrue="1">
      <formula>#REF!+#REF!+F20+G20&lt;&gt;E20</formula>
    </cfRule>
  </conditionalFormatting>
  <conditionalFormatting sqref="E20:E32">
    <cfRule type="expression" dxfId="401" priority="111" stopIfTrue="1">
      <formula>E20&lt;&gt;#REF!+#REF!+F20</formula>
    </cfRule>
  </conditionalFormatting>
  <conditionalFormatting sqref="E27">
    <cfRule type="expression" dxfId="400" priority="110" stopIfTrue="1">
      <formula>#REF!+#REF!+F27+G27&lt;&gt;E27</formula>
    </cfRule>
  </conditionalFormatting>
  <conditionalFormatting sqref="E26">
    <cfRule type="expression" dxfId="399" priority="109" stopIfTrue="1">
      <formula>#REF!+#REF!+F26+G26&lt;&gt;E26</formula>
    </cfRule>
  </conditionalFormatting>
  <conditionalFormatting sqref="E26">
    <cfRule type="expression" dxfId="398" priority="108" stopIfTrue="1">
      <formula>E26&lt;&gt;#REF!+#REF!+F26</formula>
    </cfRule>
  </conditionalFormatting>
  <conditionalFormatting sqref="E32">
    <cfRule type="expression" dxfId="397" priority="107" stopIfTrue="1">
      <formula>#REF!+#REF!+F32+G32&lt;&gt;E32</formula>
    </cfRule>
  </conditionalFormatting>
  <conditionalFormatting sqref="E27">
    <cfRule type="expression" dxfId="396" priority="106" stopIfTrue="1">
      <formula>E27&lt;&gt;#REF!+#REF!+F27</formula>
    </cfRule>
  </conditionalFormatting>
  <conditionalFormatting sqref="E32">
    <cfRule type="expression" dxfId="395" priority="103" stopIfTrue="1">
      <formula>E32&lt;&gt;#REF!+#REF!+F32</formula>
    </cfRule>
  </conditionalFormatting>
  <conditionalFormatting sqref="E34:E35">
    <cfRule type="expression" dxfId="394" priority="102" stopIfTrue="1">
      <formula>#REF!+#REF!+F34+G34&lt;&gt;E34</formula>
    </cfRule>
  </conditionalFormatting>
  <conditionalFormatting sqref="E34:E35">
    <cfRule type="expression" dxfId="393" priority="101" stopIfTrue="1">
      <formula>E34&lt;&gt;#REF!+#REF!+F34</formula>
    </cfRule>
  </conditionalFormatting>
  <conditionalFormatting sqref="F20:F24 F29">
    <cfRule type="expression" dxfId="392" priority="97" stopIfTrue="1">
      <formula>#REF!+#REF!+G20+H20&lt;&gt;F20</formula>
    </cfRule>
  </conditionalFormatting>
  <conditionalFormatting sqref="F20:F24 F29">
    <cfRule type="expression" dxfId="391" priority="96" stopIfTrue="1">
      <formula>F20&lt;&gt;#REF!+#REF!+G20</formula>
    </cfRule>
  </conditionalFormatting>
  <conditionalFormatting sqref="F25">
    <cfRule type="expression" dxfId="390" priority="95" stopIfTrue="1">
      <formula>#REF!+#REF!+G25+H25&lt;&gt;F25</formula>
    </cfRule>
  </conditionalFormatting>
  <conditionalFormatting sqref="F25">
    <cfRule type="expression" dxfId="389" priority="94" stopIfTrue="1">
      <formula>F25&lt;&gt;#REF!+#REF!+G25</formula>
    </cfRule>
  </conditionalFormatting>
  <conditionalFormatting sqref="F26">
    <cfRule type="expression" dxfId="388" priority="93" stopIfTrue="1">
      <formula>#REF!+#REF!+G26+H26&lt;&gt;F26</formula>
    </cfRule>
  </conditionalFormatting>
  <conditionalFormatting sqref="F26">
    <cfRule type="expression" dxfId="387" priority="92" stopIfTrue="1">
      <formula>F26&lt;&gt;#REF!+#REF!+G26</formula>
    </cfRule>
  </conditionalFormatting>
  <conditionalFormatting sqref="F27">
    <cfRule type="expression" dxfId="386" priority="91" stopIfTrue="1">
      <formula>#REF!+#REF!+G27+H27&lt;&gt;F27</formula>
    </cfRule>
  </conditionalFormatting>
  <conditionalFormatting sqref="F27">
    <cfRule type="expression" dxfId="385" priority="90" stopIfTrue="1">
      <formula>F27&lt;&gt;#REF!+#REF!+G27</formula>
    </cfRule>
  </conditionalFormatting>
  <conditionalFormatting sqref="F30:F31">
    <cfRule type="expression" dxfId="384" priority="89" stopIfTrue="1">
      <formula>#REF!+#REF!+G30+H30&lt;&gt;F30</formula>
    </cfRule>
  </conditionalFormatting>
  <conditionalFormatting sqref="F30:F31">
    <cfRule type="expression" dxfId="383" priority="88" stopIfTrue="1">
      <formula>F30&lt;&gt;#REF!+#REF!+G30</formula>
    </cfRule>
  </conditionalFormatting>
  <conditionalFormatting sqref="F28">
    <cfRule type="expression" dxfId="382" priority="87" stopIfTrue="1">
      <formula>#REF!+#REF!+G28+H28&lt;&gt;F28</formula>
    </cfRule>
  </conditionalFormatting>
  <conditionalFormatting sqref="F28">
    <cfRule type="expression" dxfId="381" priority="86" stopIfTrue="1">
      <formula>F28&lt;&gt;#REF!+#REF!+G28</formula>
    </cfRule>
  </conditionalFormatting>
  <conditionalFormatting sqref="F31">
    <cfRule type="expression" dxfId="380" priority="85" stopIfTrue="1">
      <formula>#REF!+#REF!+G31+H31&lt;&gt;F31</formula>
    </cfRule>
  </conditionalFormatting>
  <conditionalFormatting sqref="F31">
    <cfRule type="expression" dxfId="379" priority="84" stopIfTrue="1">
      <formula>F31&lt;&gt;#REF!+#REF!+G31</formula>
    </cfRule>
  </conditionalFormatting>
  <conditionalFormatting sqref="E32">
    <cfRule type="expression" dxfId="378" priority="83" stopIfTrue="1">
      <formula>#REF!+#REF!+F32+G32&lt;&gt;E32</formula>
    </cfRule>
  </conditionalFormatting>
  <conditionalFormatting sqref="E32">
    <cfRule type="expression" dxfId="377" priority="82" stopIfTrue="1">
      <formula>E32&lt;&gt;#REF!+#REF!+F32</formula>
    </cfRule>
  </conditionalFormatting>
  <conditionalFormatting sqref="E32">
    <cfRule type="expression" dxfId="376" priority="81" stopIfTrue="1">
      <formula>#REF!+#REF!+F32+G32&lt;&gt;E32</formula>
    </cfRule>
  </conditionalFormatting>
  <conditionalFormatting sqref="E32">
    <cfRule type="expression" dxfId="375" priority="80" stopIfTrue="1">
      <formula>#REF!+#REF!+F32+G32&lt;&gt;E32</formula>
    </cfRule>
  </conditionalFormatting>
  <conditionalFormatting sqref="E32">
    <cfRule type="expression" dxfId="374" priority="79" stopIfTrue="1">
      <formula>E32&lt;&gt;#REF!+#REF!+F32</formula>
    </cfRule>
  </conditionalFormatting>
  <conditionalFormatting sqref="E32">
    <cfRule type="expression" dxfId="373" priority="78" stopIfTrue="1">
      <formula>#REF!+#REF!+F32+G32&lt;&gt;E32</formula>
    </cfRule>
  </conditionalFormatting>
  <conditionalFormatting sqref="E32">
    <cfRule type="expression" dxfId="372" priority="77" stopIfTrue="1">
      <formula>E32&lt;&gt;#REF!+#REF!+F32</formula>
    </cfRule>
  </conditionalFormatting>
  <conditionalFormatting sqref="E32">
    <cfRule type="expression" dxfId="371" priority="76" stopIfTrue="1">
      <formula>#REF!+#REF!+F32+G32&lt;&gt;E32</formula>
    </cfRule>
  </conditionalFormatting>
  <conditionalFormatting sqref="E32">
    <cfRule type="expression" dxfId="370" priority="75" stopIfTrue="1">
      <formula>#REF!+#REF!+F32+G32&lt;&gt;E32</formula>
    </cfRule>
  </conditionalFormatting>
  <conditionalFormatting sqref="E32">
    <cfRule type="expression" dxfId="369" priority="74" stopIfTrue="1">
      <formula>E32&lt;&gt;#REF!+#REF!+F32</formula>
    </cfRule>
  </conditionalFormatting>
  <conditionalFormatting sqref="F32">
    <cfRule type="expression" dxfId="368" priority="73" stopIfTrue="1">
      <formula>#REF!+#REF!+G32+H32&lt;&gt;F32</formula>
    </cfRule>
  </conditionalFormatting>
  <conditionalFormatting sqref="F32">
    <cfRule type="expression" dxfId="367" priority="72" stopIfTrue="1">
      <formula>F32&lt;&gt;#REF!+#REF!+G32</formula>
    </cfRule>
  </conditionalFormatting>
  <conditionalFormatting sqref="F34:F35">
    <cfRule type="expression" dxfId="366" priority="71" stopIfTrue="1">
      <formula>#REF!+#REF!+G34+H34&lt;&gt;F34</formula>
    </cfRule>
  </conditionalFormatting>
  <conditionalFormatting sqref="F34:F35">
    <cfRule type="expression" dxfId="365" priority="70" stopIfTrue="1">
      <formula>F34&lt;&gt;#REF!+#REF!+G34</formula>
    </cfRule>
  </conditionalFormatting>
  <conditionalFormatting sqref="E20:E32">
    <cfRule type="expression" dxfId="364" priority="69" stopIfTrue="1">
      <formula>#REF!+#REF!+F20+G20&lt;&gt;E20</formula>
    </cfRule>
  </conditionalFormatting>
  <conditionalFormatting sqref="E20:E32">
    <cfRule type="expression" dxfId="363" priority="68" stopIfTrue="1">
      <formula>E20&lt;&gt;#REF!+#REF!+F20</formula>
    </cfRule>
  </conditionalFormatting>
  <conditionalFormatting sqref="E25">
    <cfRule type="expression" dxfId="362" priority="67" stopIfTrue="1">
      <formula>#REF!+#REF!+F25+G25&lt;&gt;E25</formula>
    </cfRule>
  </conditionalFormatting>
  <conditionalFormatting sqref="E25">
    <cfRule type="expression" dxfId="361" priority="66" stopIfTrue="1">
      <formula>E25&lt;&gt;#REF!+#REF!+F25</formula>
    </cfRule>
  </conditionalFormatting>
  <conditionalFormatting sqref="E26">
    <cfRule type="expression" dxfId="360" priority="65" stopIfTrue="1">
      <formula>#REF!+#REF!+F26+G26&lt;&gt;E26</formula>
    </cfRule>
  </conditionalFormatting>
  <conditionalFormatting sqref="E26">
    <cfRule type="expression" dxfId="359" priority="64" stopIfTrue="1">
      <formula>E26&lt;&gt;#REF!+#REF!+F26</formula>
    </cfRule>
  </conditionalFormatting>
  <conditionalFormatting sqref="E27">
    <cfRule type="expression" dxfId="358" priority="63" stopIfTrue="1">
      <formula>#REF!+#REF!+F27+G27&lt;&gt;E27</formula>
    </cfRule>
  </conditionalFormatting>
  <conditionalFormatting sqref="E27">
    <cfRule type="expression" dxfId="357" priority="62" stopIfTrue="1">
      <formula>E27&lt;&gt;#REF!+#REF!+F27</formula>
    </cfRule>
  </conditionalFormatting>
  <conditionalFormatting sqref="E30:E32">
    <cfRule type="expression" dxfId="356" priority="61" stopIfTrue="1">
      <formula>#REF!+#REF!+F30+G30&lt;&gt;E30</formula>
    </cfRule>
  </conditionalFormatting>
  <conditionalFormatting sqref="E30:E32">
    <cfRule type="expression" dxfId="355" priority="60" stopIfTrue="1">
      <formula>E30&lt;&gt;#REF!+#REF!+F30</formula>
    </cfRule>
  </conditionalFormatting>
  <conditionalFormatting sqref="E28">
    <cfRule type="expression" dxfId="354" priority="59" stopIfTrue="1">
      <formula>#REF!+#REF!+F28+G28&lt;&gt;E28</formula>
    </cfRule>
  </conditionalFormatting>
  <conditionalFormatting sqref="E28">
    <cfRule type="expression" dxfId="353" priority="58" stopIfTrue="1">
      <formula>E28&lt;&gt;#REF!+#REF!+F28</formula>
    </cfRule>
  </conditionalFormatting>
  <conditionalFormatting sqref="E31:E32">
    <cfRule type="expression" dxfId="352" priority="57" stopIfTrue="1">
      <formula>#REF!+#REF!+F31+G31&lt;&gt;E31</formula>
    </cfRule>
  </conditionalFormatting>
  <conditionalFormatting sqref="E31:E32">
    <cfRule type="expression" dxfId="351" priority="56" stopIfTrue="1">
      <formula>E31&lt;&gt;#REF!+#REF!+F31</formula>
    </cfRule>
  </conditionalFormatting>
  <conditionalFormatting sqref="D32 D20:D26">
    <cfRule type="expression" dxfId="350" priority="55" stopIfTrue="1">
      <formula>#REF!+#REF!+E20+F20&lt;&gt;D20</formula>
    </cfRule>
  </conditionalFormatting>
  <conditionalFormatting sqref="D27:D30">
    <cfRule type="expression" dxfId="349" priority="54" stopIfTrue="1">
      <formula>D27&lt;&gt;#REF!+E27+F27</formula>
    </cfRule>
  </conditionalFormatting>
  <conditionalFormatting sqref="D20:D32">
    <cfRule type="expression" dxfId="348" priority="53" stopIfTrue="1">
      <formula>D20&lt;&gt;#REF!+#REF!+E20</formula>
    </cfRule>
  </conditionalFormatting>
  <conditionalFormatting sqref="D20:D25 D28:D31">
    <cfRule type="expression" dxfId="347" priority="52" stopIfTrue="1">
      <formula>#REF!+#REF!+E20+F20&lt;&gt;D20</formula>
    </cfRule>
  </conditionalFormatting>
  <conditionalFormatting sqref="D20:D32">
    <cfRule type="expression" dxfId="346" priority="51" stopIfTrue="1">
      <formula>D20&lt;&gt;#REF!+#REF!+E20</formula>
    </cfRule>
  </conditionalFormatting>
  <conditionalFormatting sqref="D27">
    <cfRule type="expression" dxfId="345" priority="50" stopIfTrue="1">
      <formula>#REF!+#REF!+E27+F27&lt;&gt;D27</formula>
    </cfRule>
  </conditionalFormatting>
  <conditionalFormatting sqref="D26">
    <cfRule type="expression" dxfId="344" priority="49" stopIfTrue="1">
      <formula>#REF!+#REF!+E26+F26&lt;&gt;D26</formula>
    </cfRule>
  </conditionalFormatting>
  <conditionalFormatting sqref="D26">
    <cfRule type="expression" dxfId="343" priority="48" stopIfTrue="1">
      <formula>D26&lt;&gt;#REF!+#REF!+E26</formula>
    </cfRule>
  </conditionalFormatting>
  <conditionalFormatting sqref="D32">
    <cfRule type="expression" dxfId="342" priority="47" stopIfTrue="1">
      <formula>#REF!+#REF!+E32+F32&lt;&gt;D32</formula>
    </cfRule>
  </conditionalFormatting>
  <conditionalFormatting sqref="D27">
    <cfRule type="expression" dxfId="341" priority="46" stopIfTrue="1">
      <formula>D27&lt;&gt;#REF!+#REF!+E27</formula>
    </cfRule>
  </conditionalFormatting>
  <conditionalFormatting sqref="D32">
    <cfRule type="expression" dxfId="340" priority="45" stopIfTrue="1">
      <formula>D32&lt;&gt;#REF!+#REF!+E32</formula>
    </cfRule>
  </conditionalFormatting>
  <conditionalFormatting sqref="D27:D30">
    <cfRule type="expression" dxfId="339" priority="44" stopIfTrue="1">
      <formula>D27&lt;&gt;#REF!+E27+F27</formula>
    </cfRule>
  </conditionalFormatting>
  <conditionalFormatting sqref="D32 D20:D26">
    <cfRule type="expression" dxfId="338" priority="43" stopIfTrue="1">
      <formula>#REF!+#REF!+E20+F20&lt;&gt;D20</formula>
    </cfRule>
  </conditionalFormatting>
  <conditionalFormatting sqref="D28:D30 D20:D25">
    <cfRule type="expression" dxfId="337" priority="42" stopIfTrue="1">
      <formula>#REF!+#REF!+E20+F20&lt;&gt;D20</formula>
    </cfRule>
  </conditionalFormatting>
  <conditionalFormatting sqref="D28:D30 D20:D25">
    <cfRule type="expression" dxfId="336" priority="41" stopIfTrue="1">
      <formula>D20&lt;&gt;#REF!+#REF!+E20</formula>
    </cfRule>
  </conditionalFormatting>
  <conditionalFormatting sqref="D27">
    <cfRule type="expression" dxfId="335" priority="40" stopIfTrue="1">
      <formula>#REF!+#REF!+E27+F27&lt;&gt;D27</formula>
    </cfRule>
  </conditionalFormatting>
  <conditionalFormatting sqref="D26">
    <cfRule type="expression" dxfId="334" priority="39" stopIfTrue="1">
      <formula>#REF!+#REF!+E26+F26&lt;&gt;D26</formula>
    </cfRule>
  </conditionalFormatting>
  <conditionalFormatting sqref="D26">
    <cfRule type="expression" dxfId="333" priority="38" stopIfTrue="1">
      <formula>D26&lt;&gt;#REF!+#REF!+E26</formula>
    </cfRule>
  </conditionalFormatting>
  <conditionalFormatting sqref="D32">
    <cfRule type="expression" dxfId="332" priority="37" stopIfTrue="1">
      <formula>#REF!+#REF!+E32+F32&lt;&gt;D32</formula>
    </cfRule>
  </conditionalFormatting>
  <conditionalFormatting sqref="D27">
    <cfRule type="expression" dxfId="331" priority="36" stopIfTrue="1">
      <formula>D27&lt;&gt;#REF!+#REF!+E27</formula>
    </cfRule>
  </conditionalFormatting>
  <conditionalFormatting sqref="D32">
    <cfRule type="expression" dxfId="330" priority="35" stopIfTrue="1">
      <formula>D32&lt;&gt;#REF!+#REF!+E32</formula>
    </cfRule>
  </conditionalFormatting>
  <conditionalFormatting sqref="D32">
    <cfRule type="expression" dxfId="329" priority="34" stopIfTrue="1">
      <formula>#REF!+#REF!+E32+F32&lt;&gt;D32</formula>
    </cfRule>
  </conditionalFormatting>
  <conditionalFormatting sqref="D32">
    <cfRule type="expression" dxfId="328" priority="33" stopIfTrue="1">
      <formula>D32&lt;&gt;#REF!+#REF!+E32</formula>
    </cfRule>
  </conditionalFormatting>
  <conditionalFormatting sqref="D32">
    <cfRule type="expression" dxfId="327" priority="32" stopIfTrue="1">
      <formula>#REF!+#REF!+E32+F32&lt;&gt;D32</formula>
    </cfRule>
  </conditionalFormatting>
  <conditionalFormatting sqref="D32">
    <cfRule type="expression" dxfId="326" priority="31" stopIfTrue="1">
      <formula>#REF!+#REF!+E32+F32&lt;&gt;D32</formula>
    </cfRule>
  </conditionalFormatting>
  <conditionalFormatting sqref="D32">
    <cfRule type="expression" dxfId="325" priority="30" stopIfTrue="1">
      <formula>D32&lt;&gt;#REF!+#REF!+E32</formula>
    </cfRule>
  </conditionalFormatting>
  <conditionalFormatting sqref="D32">
    <cfRule type="expression" dxfId="324" priority="29" stopIfTrue="1">
      <formula>#REF!+#REF!+E32+F32&lt;&gt;D32</formula>
    </cfRule>
  </conditionalFormatting>
  <conditionalFormatting sqref="D32">
    <cfRule type="expression" dxfId="323" priority="28" stopIfTrue="1">
      <formula>D32&lt;&gt;#REF!+#REF!+E32</formula>
    </cfRule>
  </conditionalFormatting>
  <conditionalFormatting sqref="D32">
    <cfRule type="expression" dxfId="322" priority="27" stopIfTrue="1">
      <formula>#REF!+#REF!+E32+F32&lt;&gt;D32</formula>
    </cfRule>
  </conditionalFormatting>
  <conditionalFormatting sqref="D32">
    <cfRule type="expression" dxfId="321" priority="26" stopIfTrue="1">
      <formula>#REF!+#REF!+E32+F32&lt;&gt;D32</formula>
    </cfRule>
  </conditionalFormatting>
  <conditionalFormatting sqref="D32">
    <cfRule type="expression" dxfId="320" priority="25" stopIfTrue="1">
      <formula>D32&lt;&gt;#REF!+#REF!+E32</formula>
    </cfRule>
  </conditionalFormatting>
  <conditionalFormatting sqref="D20:D24 D29 D32">
    <cfRule type="expression" dxfId="319" priority="24" stopIfTrue="1">
      <formula>#REF!+#REF!+E20+F20&lt;&gt;D20</formula>
    </cfRule>
  </conditionalFormatting>
  <conditionalFormatting sqref="D20:D24 D29 D32">
    <cfRule type="expression" dxfId="318" priority="23" stopIfTrue="1">
      <formula>D20&lt;&gt;#REF!+#REF!+E20</formula>
    </cfRule>
  </conditionalFormatting>
  <conditionalFormatting sqref="D25">
    <cfRule type="expression" dxfId="317" priority="22" stopIfTrue="1">
      <formula>#REF!+#REF!+E25+F25&lt;&gt;D25</formula>
    </cfRule>
  </conditionalFormatting>
  <conditionalFormatting sqref="D25">
    <cfRule type="expression" dxfId="316" priority="21" stopIfTrue="1">
      <formula>D25&lt;&gt;#REF!+#REF!+E25</formula>
    </cfRule>
  </conditionalFormatting>
  <conditionalFormatting sqref="D26">
    <cfRule type="expression" dxfId="315" priority="20" stopIfTrue="1">
      <formula>#REF!+#REF!+E26+F26&lt;&gt;D26</formula>
    </cfRule>
  </conditionalFormatting>
  <conditionalFormatting sqref="D26">
    <cfRule type="expression" dxfId="314" priority="19" stopIfTrue="1">
      <formula>D26&lt;&gt;#REF!+#REF!+E26</formula>
    </cfRule>
  </conditionalFormatting>
  <conditionalFormatting sqref="D27">
    <cfRule type="expression" dxfId="313" priority="18" stopIfTrue="1">
      <formula>#REF!+#REF!+E27+F27&lt;&gt;D27</formula>
    </cfRule>
  </conditionalFormatting>
  <conditionalFormatting sqref="D27">
    <cfRule type="expression" dxfId="312" priority="17" stopIfTrue="1">
      <formula>D27&lt;&gt;#REF!+#REF!+E27</formula>
    </cfRule>
  </conditionalFormatting>
  <conditionalFormatting sqref="D30:D31">
    <cfRule type="expression" dxfId="311" priority="16" stopIfTrue="1">
      <formula>#REF!+#REF!+E30+F30&lt;&gt;D30</formula>
    </cfRule>
  </conditionalFormatting>
  <conditionalFormatting sqref="D30:D31">
    <cfRule type="expression" dxfId="310" priority="15" stopIfTrue="1">
      <formula>D30&lt;&gt;#REF!+#REF!+E30</formula>
    </cfRule>
  </conditionalFormatting>
  <conditionalFormatting sqref="D28">
    <cfRule type="expression" dxfId="309" priority="14" stopIfTrue="1">
      <formula>#REF!+#REF!+E28+F28&lt;&gt;D28</formula>
    </cfRule>
  </conditionalFormatting>
  <conditionalFormatting sqref="D28">
    <cfRule type="expression" dxfId="308" priority="13" stopIfTrue="1">
      <formula>D28&lt;&gt;#REF!+#REF!+E28</formula>
    </cfRule>
  </conditionalFormatting>
  <conditionalFormatting sqref="D31">
    <cfRule type="expression" dxfId="307" priority="12" stopIfTrue="1">
      <formula>#REF!+#REF!+E31+F31&lt;&gt;D31</formula>
    </cfRule>
  </conditionalFormatting>
  <conditionalFormatting sqref="D31">
    <cfRule type="expression" dxfId="306" priority="11" stopIfTrue="1">
      <formula>D31&lt;&gt;#REF!+#REF!+E31</formula>
    </cfRule>
  </conditionalFormatting>
  <conditionalFormatting sqref="E34:E35">
    <cfRule type="expression" dxfId="305" priority="10" stopIfTrue="1">
      <formula>#REF!+#REF!+F34+G34&lt;&gt;E34</formula>
    </cfRule>
  </conditionalFormatting>
  <conditionalFormatting sqref="E34:E35">
    <cfRule type="expression" dxfId="304" priority="9" stopIfTrue="1">
      <formula>E34&lt;&gt;#REF!+#REF!+F34</formula>
    </cfRule>
  </conditionalFormatting>
  <conditionalFormatting sqref="E34:E35">
    <cfRule type="expression" dxfId="303" priority="8" stopIfTrue="1">
      <formula>#REF!+#REF!+F34+G34&lt;&gt;E34</formula>
    </cfRule>
  </conditionalFormatting>
  <conditionalFormatting sqref="E34:E35">
    <cfRule type="expression" dxfId="302" priority="7" stopIfTrue="1">
      <formula>E34&lt;&gt;#REF!+#REF!+F34</formula>
    </cfRule>
  </conditionalFormatting>
  <conditionalFormatting sqref="D34:D35">
    <cfRule type="expression" dxfId="301" priority="6" stopIfTrue="1">
      <formula>#REF!+#REF!+E34+F34&lt;&gt;D34</formula>
    </cfRule>
  </conditionalFormatting>
  <conditionalFormatting sqref="D34:D35">
    <cfRule type="expression" dxfId="300" priority="5" stopIfTrue="1">
      <formula>D34&lt;&gt;#REF!+#REF!+E34</formula>
    </cfRule>
  </conditionalFormatting>
  <conditionalFormatting sqref="E34:E35">
    <cfRule type="expression" dxfId="299" priority="4" stopIfTrue="1">
      <formula>#REF!+#REF!+F34+G34&lt;&gt;E34</formula>
    </cfRule>
  </conditionalFormatting>
  <conditionalFormatting sqref="E34:E35">
    <cfRule type="expression" dxfId="298" priority="3" stopIfTrue="1">
      <formula>E34&lt;&gt;#REF!+#REF!+F34</formula>
    </cfRule>
  </conditionalFormatting>
  <conditionalFormatting sqref="E34:E35">
    <cfRule type="expression" dxfId="297" priority="2" stopIfTrue="1">
      <formula>#REF!+#REF!+F34+G34&lt;&gt;E34</formula>
    </cfRule>
  </conditionalFormatting>
  <conditionalFormatting sqref="E34:E35">
    <cfRule type="expression" dxfId="296" priority="1" stopIfTrue="1">
      <formula>E34&lt;&gt;#REF!+#REF!+F34</formula>
    </cfRule>
  </conditionalFormatting>
  <pageMargins left="0.39370078740157483" right="0.23622047244094491" top="0.39370078740157483" bottom="0.27559055118110237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view="pageBreakPreview" topLeftCell="A25" zoomScale="75" zoomScaleNormal="75" workbookViewId="0">
      <selection activeCell="C36" sqref="C36"/>
    </sheetView>
  </sheetViews>
  <sheetFormatPr defaultRowHeight="12.75"/>
  <cols>
    <col min="1" max="1" width="10.85546875" style="1" customWidth="1"/>
    <col min="2" max="2" width="35.7109375" style="1" customWidth="1"/>
    <col min="3" max="3" width="16.7109375" style="1" customWidth="1"/>
    <col min="4" max="4" width="8.85546875" style="1" customWidth="1"/>
    <col min="5" max="8" width="8" style="1" customWidth="1"/>
    <col min="9" max="10" width="7.5703125" style="1" customWidth="1"/>
    <col min="11" max="16" width="7.5703125" style="4" customWidth="1"/>
    <col min="17" max="18" width="7.5703125" style="102" customWidth="1"/>
    <col min="19" max="16384" width="9.140625" style="1"/>
  </cols>
  <sheetData>
    <row r="1" spans="1:25" ht="16.5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81"/>
      <c r="R1" s="181"/>
    </row>
    <row r="2" spans="1:25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25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1"/>
      <c r="R3" s="131"/>
    </row>
    <row r="4" spans="1:25" ht="18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3"/>
      <c r="Q4" s="180"/>
      <c r="R4" s="180"/>
    </row>
    <row r="5" spans="1:25" ht="1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6"/>
      <c r="Q5" s="180"/>
      <c r="R5" s="180"/>
    </row>
    <row r="6" spans="1:25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9"/>
      <c r="Q6" s="180"/>
      <c r="R6" s="180"/>
    </row>
    <row r="7" spans="1:25" ht="15" customHeight="1" thickBot="1">
      <c r="A7" s="327"/>
      <c r="B7" s="329"/>
      <c r="C7" s="332"/>
      <c r="D7" s="332"/>
      <c r="E7" s="370" t="s">
        <v>128</v>
      </c>
      <c r="F7" s="371"/>
      <c r="G7" s="371"/>
      <c r="H7" s="347" t="s">
        <v>129</v>
      </c>
      <c r="I7" s="357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54"/>
      <c r="R7" s="354"/>
    </row>
    <row r="8" spans="1:25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48"/>
      <c r="I8" s="350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185</v>
      </c>
      <c r="P8" s="338" t="s">
        <v>186</v>
      </c>
      <c r="Q8" s="353"/>
      <c r="R8" s="353"/>
    </row>
    <row r="9" spans="1:25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48"/>
      <c r="I9" s="351"/>
      <c r="J9" s="339"/>
      <c r="K9" s="351"/>
      <c r="L9" s="339"/>
      <c r="M9" s="351"/>
      <c r="N9" s="339"/>
      <c r="O9" s="351"/>
      <c r="P9" s="339"/>
      <c r="Q9" s="353"/>
      <c r="R9" s="353"/>
    </row>
    <row r="10" spans="1:25" ht="17.25" customHeight="1" thickBot="1">
      <c r="A10" s="327"/>
      <c r="B10" s="329"/>
      <c r="C10" s="332"/>
      <c r="D10" s="332"/>
      <c r="E10" s="332"/>
      <c r="F10" s="356"/>
      <c r="G10" s="373"/>
      <c r="H10" s="348"/>
      <c r="I10" s="351"/>
      <c r="J10" s="339"/>
      <c r="K10" s="351"/>
      <c r="L10" s="339"/>
      <c r="M10" s="351"/>
      <c r="N10" s="339"/>
      <c r="O10" s="351"/>
      <c r="P10" s="339"/>
      <c r="Q10" s="353"/>
      <c r="R10" s="353"/>
    </row>
    <row r="11" spans="1:25" ht="15.75" customHeight="1" thickBot="1">
      <c r="A11" s="327"/>
      <c r="B11" s="329"/>
      <c r="C11" s="332"/>
      <c r="D11" s="332"/>
      <c r="E11" s="332"/>
      <c r="F11" s="356"/>
      <c r="G11" s="373"/>
      <c r="H11" s="348"/>
      <c r="I11" s="351"/>
      <c r="J11" s="339"/>
      <c r="K11" s="351"/>
      <c r="L11" s="339"/>
      <c r="M11" s="351"/>
      <c r="N11" s="339"/>
      <c r="O11" s="351"/>
      <c r="P11" s="339"/>
      <c r="Q11" s="353"/>
      <c r="R11" s="353"/>
    </row>
    <row r="12" spans="1:25" ht="29.25" customHeight="1" thickBot="1">
      <c r="A12" s="327"/>
      <c r="B12" s="330"/>
      <c r="C12" s="334"/>
      <c r="D12" s="334"/>
      <c r="E12" s="334"/>
      <c r="F12" s="356"/>
      <c r="G12" s="373"/>
      <c r="H12" s="349"/>
      <c r="I12" s="352"/>
      <c r="J12" s="340"/>
      <c r="K12" s="352"/>
      <c r="L12" s="340"/>
      <c r="M12" s="352"/>
      <c r="N12" s="340"/>
      <c r="O12" s="352"/>
      <c r="P12" s="340"/>
      <c r="Q12" s="353"/>
      <c r="R12" s="353"/>
    </row>
    <row r="13" spans="1:25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9">
        <v>8</v>
      </c>
      <c r="I13" s="13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02"/>
      <c r="R13" s="102"/>
      <c r="T13" s="1"/>
      <c r="U13" s="1"/>
      <c r="V13" s="1"/>
      <c r="W13" s="1"/>
      <c r="X13" s="1"/>
      <c r="Y13" s="1"/>
    </row>
    <row r="14" spans="1:25" ht="13.5" hidden="1" customHeight="1" thickBot="1">
      <c r="A14" s="15"/>
      <c r="B14" s="16"/>
      <c r="C14" s="3"/>
      <c r="D14" s="3"/>
      <c r="E14" s="62"/>
      <c r="F14" s="37"/>
      <c r="G14" s="16"/>
      <c r="H14" s="68"/>
      <c r="I14" s="15"/>
      <c r="J14" s="16"/>
      <c r="K14" s="17"/>
      <c r="L14" s="18"/>
      <c r="M14" s="17"/>
      <c r="N14" s="18"/>
      <c r="O14" s="102"/>
      <c r="P14" s="183"/>
    </row>
    <row r="15" spans="1:25" ht="13.5" hidden="1" customHeight="1" thickBot="1">
      <c r="A15" s="15"/>
      <c r="B15" s="16"/>
      <c r="C15" s="3"/>
      <c r="D15" s="3"/>
      <c r="E15" s="62"/>
      <c r="F15" s="37"/>
      <c r="G15" s="16"/>
      <c r="H15" s="68"/>
      <c r="I15" s="15"/>
      <c r="J15" s="16"/>
      <c r="K15" s="17"/>
      <c r="L15" s="18"/>
      <c r="M15" s="17"/>
      <c r="N15" s="18"/>
      <c r="O15" s="102"/>
      <c r="P15" s="183"/>
    </row>
    <row r="16" spans="1:25" ht="13.5" hidden="1" customHeight="1" thickBot="1">
      <c r="A16" s="15"/>
      <c r="B16" s="16"/>
      <c r="C16" s="3"/>
      <c r="D16" s="3"/>
      <c r="E16" s="62"/>
      <c r="F16" s="37"/>
      <c r="G16" s="16"/>
      <c r="H16" s="68"/>
      <c r="I16" s="15"/>
      <c r="J16" s="16"/>
      <c r="K16" s="17"/>
      <c r="L16" s="18"/>
      <c r="M16" s="17"/>
      <c r="N16" s="18"/>
      <c r="O16" s="102"/>
      <c r="P16" s="183"/>
    </row>
    <row r="17" spans="1:25" ht="13.5" hidden="1" customHeight="1" thickBot="1">
      <c r="A17" s="15"/>
      <c r="B17" s="16"/>
      <c r="C17" s="3"/>
      <c r="D17" s="3"/>
      <c r="E17" s="62"/>
      <c r="F17" s="37"/>
      <c r="G17" s="16"/>
      <c r="H17" s="68"/>
      <c r="I17" s="15"/>
      <c r="J17" s="16"/>
      <c r="K17" s="17"/>
      <c r="L17" s="18"/>
      <c r="M17" s="17"/>
      <c r="N17" s="18"/>
      <c r="O17" s="102"/>
      <c r="P17" s="183"/>
    </row>
    <row r="18" spans="1:25" ht="13.5" hidden="1" customHeight="1" thickBot="1">
      <c r="A18" s="15"/>
      <c r="B18" s="16"/>
      <c r="C18" s="3"/>
      <c r="D18" s="3"/>
      <c r="E18" s="62"/>
      <c r="F18" s="37"/>
      <c r="G18" s="16"/>
      <c r="H18" s="68"/>
      <c r="I18" s="15"/>
      <c r="J18" s="16"/>
      <c r="K18" s="17"/>
      <c r="L18" s="18"/>
      <c r="M18" s="17"/>
      <c r="N18" s="18"/>
      <c r="O18" s="102"/>
      <c r="P18" s="183"/>
    </row>
    <row r="19" spans="1:25" s="5" customFormat="1" ht="45" customHeight="1" thickBot="1">
      <c r="A19" s="26" t="s">
        <v>23</v>
      </c>
      <c r="B19" s="45" t="s">
        <v>130</v>
      </c>
      <c r="C19" s="27" t="s">
        <v>247</v>
      </c>
      <c r="D19" s="127">
        <f>E19</f>
        <v>472</v>
      </c>
      <c r="E19" s="28">
        <f>SUM(E20:E24)</f>
        <v>472</v>
      </c>
      <c r="F19" s="34">
        <f>SUM(F20:F24)</f>
        <v>342</v>
      </c>
      <c r="G19" s="67">
        <f>SUM(G20:G24)</f>
        <v>0</v>
      </c>
      <c r="H19" s="28">
        <v>0</v>
      </c>
      <c r="I19" s="30">
        <v>0</v>
      </c>
      <c r="J19" s="29">
        <v>0</v>
      </c>
      <c r="K19" s="30">
        <f t="shared" ref="K19:P19" si="0">SUM(K20:K24)</f>
        <v>112</v>
      </c>
      <c r="L19" s="29">
        <f t="shared" si="0"/>
        <v>64</v>
      </c>
      <c r="M19" s="30">
        <f t="shared" si="0"/>
        <v>96</v>
      </c>
      <c r="N19" s="29">
        <f t="shared" si="0"/>
        <v>76</v>
      </c>
      <c r="O19" s="30">
        <f t="shared" si="0"/>
        <v>80</v>
      </c>
      <c r="P19" s="29">
        <f t="shared" si="0"/>
        <v>44</v>
      </c>
      <c r="Q19" s="185"/>
      <c r="R19" s="185"/>
      <c r="T19" s="1"/>
      <c r="U19" s="1"/>
      <c r="V19" s="1"/>
      <c r="W19" s="1"/>
      <c r="X19" s="1"/>
      <c r="Y19" s="1"/>
    </row>
    <row r="20" spans="1:25" ht="24.75" customHeight="1" thickBot="1">
      <c r="A20" s="46" t="s">
        <v>24</v>
      </c>
      <c r="B20" s="47" t="s">
        <v>65</v>
      </c>
      <c r="C20" s="48" t="s">
        <v>77</v>
      </c>
      <c r="D20" s="128">
        <v>48</v>
      </c>
      <c r="E20" s="49">
        <f>SUM(I20:P20)</f>
        <v>48</v>
      </c>
      <c r="F20" s="50"/>
      <c r="G20" s="52"/>
      <c r="H20" s="69"/>
      <c r="I20" s="184"/>
      <c r="J20" s="52"/>
      <c r="K20" s="22"/>
      <c r="L20" s="23"/>
      <c r="M20" s="22">
        <v>48</v>
      </c>
      <c r="N20" s="24"/>
      <c r="O20" s="22"/>
      <c r="P20" s="24"/>
      <c r="Q20" s="182"/>
      <c r="R20" s="182"/>
    </row>
    <row r="21" spans="1:25" ht="24.75" customHeight="1" thickBot="1">
      <c r="A21" s="46" t="s">
        <v>25</v>
      </c>
      <c r="B21" s="47" t="s">
        <v>101</v>
      </c>
      <c r="C21" s="48" t="s">
        <v>77</v>
      </c>
      <c r="D21" s="128">
        <f t="shared" ref="D21:D24" si="1">E21</f>
        <v>48</v>
      </c>
      <c r="E21" s="49">
        <f t="shared" ref="E21:E24" si="2">SUM(I21:P21)</f>
        <v>48</v>
      </c>
      <c r="F21" s="50"/>
      <c r="G21" s="52"/>
      <c r="H21" s="69"/>
      <c r="I21" s="184"/>
      <c r="J21" s="52"/>
      <c r="K21" s="22">
        <v>48</v>
      </c>
      <c r="L21" s="23"/>
      <c r="M21" s="22"/>
      <c r="N21" s="24"/>
      <c r="O21" s="22"/>
      <c r="P21" s="24"/>
      <c r="Q21" s="182"/>
      <c r="R21" s="182"/>
    </row>
    <row r="22" spans="1:25" ht="39" customHeight="1" thickBot="1">
      <c r="A22" s="46" t="s">
        <v>26</v>
      </c>
      <c r="B22" s="53" t="s">
        <v>132</v>
      </c>
      <c r="C22" s="48" t="s">
        <v>178</v>
      </c>
      <c r="D22" s="128">
        <v>172</v>
      </c>
      <c r="E22" s="49">
        <f t="shared" si="2"/>
        <v>172</v>
      </c>
      <c r="F22" s="50">
        <v>172</v>
      </c>
      <c r="G22" s="52"/>
      <c r="H22" s="69"/>
      <c r="I22" s="184"/>
      <c r="J22" s="52"/>
      <c r="K22" s="22">
        <v>32</v>
      </c>
      <c r="L22" s="23">
        <v>32</v>
      </c>
      <c r="M22" s="22">
        <v>24</v>
      </c>
      <c r="N22" s="24">
        <v>38</v>
      </c>
      <c r="O22" s="22">
        <v>24</v>
      </c>
      <c r="P22" s="24">
        <v>22</v>
      </c>
      <c r="Q22" s="182"/>
      <c r="R22" s="182"/>
    </row>
    <row r="23" spans="1:25" ht="36.75" customHeight="1" thickBot="1">
      <c r="A23" s="46" t="s">
        <v>27</v>
      </c>
      <c r="B23" s="47" t="s">
        <v>22</v>
      </c>
      <c r="C23" s="48" t="s">
        <v>179</v>
      </c>
      <c r="D23" s="128">
        <v>172</v>
      </c>
      <c r="E23" s="49">
        <f t="shared" si="2"/>
        <v>172</v>
      </c>
      <c r="F23" s="50">
        <v>170</v>
      </c>
      <c r="G23" s="52"/>
      <c r="H23" s="69"/>
      <c r="I23" s="184"/>
      <c r="J23" s="52"/>
      <c r="K23" s="22">
        <v>32</v>
      </c>
      <c r="L23" s="23">
        <v>32</v>
      </c>
      <c r="M23" s="22">
        <v>24</v>
      </c>
      <c r="N23" s="24">
        <v>38</v>
      </c>
      <c r="O23" s="22">
        <v>24</v>
      </c>
      <c r="P23" s="24">
        <v>22</v>
      </c>
      <c r="Q23" s="182"/>
      <c r="R23" s="182"/>
    </row>
    <row r="24" spans="1:25" ht="24.75" customHeight="1" thickBot="1">
      <c r="A24" s="46" t="s">
        <v>73</v>
      </c>
      <c r="B24" s="47" t="s">
        <v>131</v>
      </c>
      <c r="C24" s="48" t="s">
        <v>77</v>
      </c>
      <c r="D24" s="128">
        <f t="shared" si="1"/>
        <v>32</v>
      </c>
      <c r="E24" s="49">
        <f t="shared" si="2"/>
        <v>32</v>
      </c>
      <c r="F24" s="50"/>
      <c r="G24" s="52"/>
      <c r="H24" s="69"/>
      <c r="I24" s="184"/>
      <c r="J24" s="52"/>
      <c r="K24" s="22"/>
      <c r="L24" s="23"/>
      <c r="M24" s="22"/>
      <c r="N24" s="24"/>
      <c r="O24" s="22">
        <v>32</v>
      </c>
      <c r="P24" s="24"/>
      <c r="Q24" s="182"/>
      <c r="R24" s="182"/>
    </row>
    <row r="25" spans="1:25" ht="45.75" customHeight="1" thickBot="1">
      <c r="A25" s="26" t="s">
        <v>28</v>
      </c>
      <c r="B25" s="45" t="s">
        <v>133</v>
      </c>
      <c r="C25" s="27" t="s">
        <v>187</v>
      </c>
      <c r="D25" s="127">
        <f>E25</f>
        <v>144</v>
      </c>
      <c r="E25" s="28">
        <f>SUM(E26:E28)</f>
        <v>144</v>
      </c>
      <c r="F25" s="34">
        <f>SUM(F26:F28)</f>
        <v>56</v>
      </c>
      <c r="G25" s="67">
        <f>SUM(G26:G28)</f>
        <v>0</v>
      </c>
      <c r="H25" s="28">
        <v>0</v>
      </c>
      <c r="I25" s="30">
        <v>0</v>
      </c>
      <c r="J25" s="29">
        <v>0</v>
      </c>
      <c r="K25" s="30">
        <f t="shared" ref="K25:P25" si="3">SUM(K26:K28)</f>
        <v>96</v>
      </c>
      <c r="L25" s="29">
        <f t="shared" si="3"/>
        <v>48</v>
      </c>
      <c r="M25" s="30">
        <f t="shared" si="3"/>
        <v>0</v>
      </c>
      <c r="N25" s="29">
        <f t="shared" si="3"/>
        <v>0</v>
      </c>
      <c r="O25" s="30">
        <f t="shared" si="3"/>
        <v>0</v>
      </c>
      <c r="P25" s="29">
        <f t="shared" si="3"/>
        <v>0</v>
      </c>
      <c r="Q25" s="185"/>
      <c r="R25" s="185"/>
    </row>
    <row r="26" spans="1:25" ht="27" customHeight="1" thickBot="1">
      <c r="A26" s="46" t="s">
        <v>29</v>
      </c>
      <c r="B26" s="47" t="s">
        <v>152</v>
      </c>
      <c r="C26" s="48" t="s">
        <v>77</v>
      </c>
      <c r="D26" s="128">
        <v>48</v>
      </c>
      <c r="E26" s="49">
        <f>SUM(I26:P26)</f>
        <v>48</v>
      </c>
      <c r="F26" s="50">
        <v>20</v>
      </c>
      <c r="G26" s="52"/>
      <c r="H26" s="69"/>
      <c r="I26" s="184"/>
      <c r="J26" s="52"/>
      <c r="K26" s="22">
        <v>48</v>
      </c>
      <c r="L26" s="23"/>
      <c r="M26" s="22"/>
      <c r="N26" s="24"/>
      <c r="O26" s="22"/>
      <c r="P26" s="24"/>
      <c r="Q26" s="182"/>
      <c r="R26" s="182"/>
    </row>
    <row r="27" spans="1:25" ht="33.75" customHeight="1" thickBot="1">
      <c r="A27" s="46" t="s">
        <v>30</v>
      </c>
      <c r="B27" s="53" t="s">
        <v>74</v>
      </c>
      <c r="C27" s="48" t="s">
        <v>77</v>
      </c>
      <c r="D27" s="128">
        <v>48</v>
      </c>
      <c r="E27" s="49">
        <f t="shared" ref="E27:E28" si="4">SUM(I27:P27)</f>
        <v>48</v>
      </c>
      <c r="F27" s="50"/>
      <c r="G27" s="52"/>
      <c r="H27" s="69"/>
      <c r="I27" s="184"/>
      <c r="J27" s="52"/>
      <c r="K27" s="22"/>
      <c r="L27" s="23">
        <v>48</v>
      </c>
      <c r="M27" s="22"/>
      <c r="N27" s="24"/>
      <c r="O27" s="22"/>
      <c r="P27" s="24"/>
      <c r="Q27" s="182"/>
      <c r="R27" s="182"/>
    </row>
    <row r="28" spans="1:25" ht="34.5" customHeight="1" thickBot="1">
      <c r="A28" s="46" t="s">
        <v>213</v>
      </c>
      <c r="B28" s="53" t="s">
        <v>155</v>
      </c>
      <c r="C28" s="48" t="s">
        <v>77</v>
      </c>
      <c r="D28" s="128">
        <f>E28</f>
        <v>48</v>
      </c>
      <c r="E28" s="49">
        <f t="shared" si="4"/>
        <v>48</v>
      </c>
      <c r="F28" s="50">
        <v>36</v>
      </c>
      <c r="G28" s="52"/>
      <c r="H28" s="69"/>
      <c r="I28" s="184"/>
      <c r="J28" s="52"/>
      <c r="K28" s="22">
        <v>48</v>
      </c>
      <c r="L28" s="23"/>
      <c r="M28" s="22"/>
      <c r="N28" s="24"/>
      <c r="O28" s="22"/>
      <c r="P28" s="24"/>
      <c r="Q28" s="182"/>
      <c r="R28" s="182"/>
    </row>
    <row r="29" spans="1:25" ht="18" thickBot="1">
      <c r="A29" s="26" t="s">
        <v>250</v>
      </c>
      <c r="B29" s="302" t="s">
        <v>251</v>
      </c>
      <c r="C29" s="27" t="s">
        <v>252</v>
      </c>
      <c r="D29" s="315">
        <f t="shared" ref="D29" si="5">E29</f>
        <v>20</v>
      </c>
      <c r="E29" s="28">
        <f>E30+E31</f>
        <v>20</v>
      </c>
      <c r="F29" s="28">
        <f t="shared" ref="F29:P29" si="6">F30+F31</f>
        <v>0</v>
      </c>
      <c r="G29" s="28">
        <f t="shared" si="6"/>
        <v>0</v>
      </c>
      <c r="H29" s="28">
        <f t="shared" si="6"/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0</v>
      </c>
      <c r="O29" s="28">
        <f t="shared" si="6"/>
        <v>20</v>
      </c>
      <c r="P29" s="28">
        <f t="shared" si="6"/>
        <v>0</v>
      </c>
    </row>
    <row r="30" spans="1:25" ht="30.75" thickBot="1">
      <c r="A30" s="303" t="s">
        <v>253</v>
      </c>
      <c r="B30" s="304" t="s">
        <v>259</v>
      </c>
      <c r="C30" s="305" t="s">
        <v>166</v>
      </c>
      <c r="D30" s="306">
        <f>E30+F30</f>
        <v>10</v>
      </c>
      <c r="E30" s="306">
        <v>10</v>
      </c>
      <c r="F30" s="306"/>
      <c r="G30" s="307"/>
      <c r="H30" s="308"/>
      <c r="I30" s="309"/>
      <c r="J30" s="307"/>
      <c r="K30" s="162"/>
      <c r="L30" s="310"/>
      <c r="M30" s="162"/>
      <c r="N30" s="163"/>
      <c r="O30" s="162">
        <v>10</v>
      </c>
      <c r="P30" s="163"/>
    </row>
    <row r="31" spans="1:25" ht="30.75" thickBot="1">
      <c r="A31" s="303" t="s">
        <v>255</v>
      </c>
      <c r="B31" s="304" t="s">
        <v>254</v>
      </c>
      <c r="C31" s="311" t="s">
        <v>166</v>
      </c>
      <c r="D31" s="306">
        <f>E31+F31</f>
        <v>10</v>
      </c>
      <c r="E31" s="306">
        <v>10</v>
      </c>
      <c r="F31" s="312"/>
      <c r="G31" s="313"/>
      <c r="H31" s="313"/>
      <c r="I31" s="313"/>
      <c r="J31" s="313"/>
      <c r="K31" s="314"/>
      <c r="L31" s="314"/>
      <c r="M31" s="314"/>
      <c r="N31" s="314"/>
      <c r="O31" s="314">
        <v>10</v>
      </c>
      <c r="P31" s="314"/>
    </row>
  </sheetData>
  <mergeCells count="29">
    <mergeCell ref="A2:R2"/>
    <mergeCell ref="A4:A12"/>
    <mergeCell ref="B4:B12"/>
    <mergeCell ref="C4:C12"/>
    <mergeCell ref="E7:G7"/>
    <mergeCell ref="I7:J7"/>
    <mergeCell ref="K7:L7"/>
    <mergeCell ref="M7:N7"/>
    <mergeCell ref="Q7:R7"/>
    <mergeCell ref="E8:E12"/>
    <mergeCell ref="O7:P7"/>
    <mergeCell ref="O8:O12"/>
    <mergeCell ref="P8:P12"/>
    <mergeCell ref="D4:H5"/>
    <mergeCell ref="D6:D12"/>
    <mergeCell ref="R8:R12"/>
    <mergeCell ref="Q8:Q12"/>
    <mergeCell ref="E6:H6"/>
    <mergeCell ref="H7:H12"/>
    <mergeCell ref="F8:G8"/>
    <mergeCell ref="I8:I12"/>
    <mergeCell ref="I4:P6"/>
    <mergeCell ref="F9:F12"/>
    <mergeCell ref="G9:G12"/>
    <mergeCell ref="J8:J12"/>
    <mergeCell ref="K8:K12"/>
    <mergeCell ref="L8:L12"/>
    <mergeCell ref="M8:M12"/>
    <mergeCell ref="N8:N12"/>
  </mergeCells>
  <conditionalFormatting sqref="E20:E24 E26:E28">
    <cfRule type="expression" dxfId="295" priority="95" stopIfTrue="1">
      <formula>#REF!+#REF!+F20+G20&lt;&gt;E20</formula>
    </cfRule>
  </conditionalFormatting>
  <conditionalFormatting sqref="E20:E24 E26:E28">
    <cfRule type="expression" dxfId="294" priority="93" stopIfTrue="1">
      <formula>E20&lt;&gt;#REF!+#REF!+F20</formula>
    </cfRule>
  </conditionalFormatting>
  <conditionalFormatting sqref="E20:E24 E26:E28">
    <cfRule type="expression" dxfId="293" priority="92" stopIfTrue="1">
      <formula>#REF!+#REF!+F20+G20&lt;&gt;E20</formula>
    </cfRule>
  </conditionalFormatting>
  <conditionalFormatting sqref="E26:E28">
    <cfRule type="expression" dxfId="292" priority="91" stopIfTrue="1">
      <formula>E26&lt;&gt;#REF!+#REF!+F26</formula>
    </cfRule>
  </conditionalFormatting>
  <conditionalFormatting sqref="E21">
    <cfRule type="expression" dxfId="291" priority="57" stopIfTrue="1">
      <formula>#REF!+#REF!+F21+G21&lt;&gt;E21</formula>
    </cfRule>
  </conditionalFormatting>
  <conditionalFormatting sqref="E21">
    <cfRule type="expression" dxfId="290" priority="56" stopIfTrue="1">
      <formula>E21&lt;&gt;#REF!+#REF!+F21</formula>
    </cfRule>
  </conditionalFormatting>
  <conditionalFormatting sqref="E21">
    <cfRule type="expression" dxfId="289" priority="55" stopIfTrue="1">
      <formula>#REF!+#REF!+F21+G21&lt;&gt;E21</formula>
    </cfRule>
  </conditionalFormatting>
  <conditionalFormatting sqref="E21">
    <cfRule type="expression" dxfId="288" priority="54" stopIfTrue="1">
      <formula>E21&lt;&gt;#REF!+#REF!+F21</formula>
    </cfRule>
  </conditionalFormatting>
  <conditionalFormatting sqref="E22:E23">
    <cfRule type="expression" dxfId="287" priority="53" stopIfTrue="1">
      <formula>#REF!+#REF!+F22+G22&lt;&gt;E22</formula>
    </cfRule>
  </conditionalFormatting>
  <conditionalFormatting sqref="E22:E23">
    <cfRule type="expression" dxfId="286" priority="52" stopIfTrue="1">
      <formula>E22&lt;&gt;#REF!+#REF!+F22</formula>
    </cfRule>
  </conditionalFormatting>
  <conditionalFormatting sqref="E22:E23">
    <cfRule type="expression" dxfId="285" priority="51" stopIfTrue="1">
      <formula>#REF!+#REF!+F22+G22&lt;&gt;E22</formula>
    </cfRule>
  </conditionalFormatting>
  <conditionalFormatting sqref="E22:E23">
    <cfRule type="expression" dxfId="284" priority="50" stopIfTrue="1">
      <formula>E22&lt;&gt;#REF!+#REF!+F22</formula>
    </cfRule>
  </conditionalFormatting>
  <conditionalFormatting sqref="E23">
    <cfRule type="expression" dxfId="283" priority="49" stopIfTrue="1">
      <formula>#REF!+#REF!+F23+G23&lt;&gt;E23</formula>
    </cfRule>
  </conditionalFormatting>
  <conditionalFormatting sqref="E23">
    <cfRule type="expression" dxfId="282" priority="48" stopIfTrue="1">
      <formula>E23&lt;&gt;#REF!+#REF!+F23</formula>
    </cfRule>
  </conditionalFormatting>
  <conditionalFormatting sqref="E23">
    <cfRule type="expression" dxfId="281" priority="47" stopIfTrue="1">
      <formula>#REF!+#REF!+F23+G23&lt;&gt;E23</formula>
    </cfRule>
  </conditionalFormatting>
  <conditionalFormatting sqref="E23">
    <cfRule type="expression" dxfId="280" priority="46" stopIfTrue="1">
      <formula>E23&lt;&gt;#REF!+#REF!+F23</formula>
    </cfRule>
  </conditionalFormatting>
  <conditionalFormatting sqref="E24">
    <cfRule type="expression" dxfId="279" priority="37" stopIfTrue="1">
      <formula>#REF!+#REF!+F24+G24&lt;&gt;E24</formula>
    </cfRule>
  </conditionalFormatting>
  <conditionalFormatting sqref="E24">
    <cfRule type="expression" dxfId="278" priority="36" stopIfTrue="1">
      <formula>E24&lt;&gt;#REF!+#REF!+F24</formula>
    </cfRule>
  </conditionalFormatting>
  <conditionalFormatting sqref="E24">
    <cfRule type="expression" dxfId="277" priority="35" stopIfTrue="1">
      <formula>#REF!+#REF!+F24+G24&lt;&gt;E24</formula>
    </cfRule>
  </conditionalFormatting>
  <conditionalFormatting sqref="E24">
    <cfRule type="expression" dxfId="276" priority="34" stopIfTrue="1">
      <formula>E24&lt;&gt;#REF!+#REF!+F24</formula>
    </cfRule>
  </conditionalFormatting>
  <conditionalFormatting sqref="E27">
    <cfRule type="expression" dxfId="275" priority="29" stopIfTrue="1">
      <formula>#REF!+#REF!+F27+G27&lt;&gt;E27</formula>
    </cfRule>
  </conditionalFormatting>
  <conditionalFormatting sqref="E27">
    <cfRule type="expression" dxfId="274" priority="28" stopIfTrue="1">
      <formula>E27&lt;&gt;#REF!+#REF!+F27</formula>
    </cfRule>
  </conditionalFormatting>
  <conditionalFormatting sqref="E27">
    <cfRule type="expression" dxfId="273" priority="27" stopIfTrue="1">
      <formula>#REF!+#REF!+F27+G27&lt;&gt;E27</formula>
    </cfRule>
  </conditionalFormatting>
  <conditionalFormatting sqref="E27">
    <cfRule type="expression" dxfId="272" priority="26" stopIfTrue="1">
      <formula>E27&lt;&gt;#REF!+#REF!+F27</formula>
    </cfRule>
  </conditionalFormatting>
  <conditionalFormatting sqref="E28">
    <cfRule type="expression" dxfId="271" priority="17" stopIfTrue="1">
      <formula>#REF!+#REF!+F28+G28&lt;&gt;E28</formula>
    </cfRule>
  </conditionalFormatting>
  <conditionalFormatting sqref="E28">
    <cfRule type="expression" dxfId="270" priority="16" stopIfTrue="1">
      <formula>E28&lt;&gt;#REF!+#REF!+F28</formula>
    </cfRule>
  </conditionalFormatting>
  <conditionalFormatting sqref="E28">
    <cfRule type="expression" dxfId="269" priority="15" stopIfTrue="1">
      <formula>#REF!+#REF!+F28+G28&lt;&gt;E28</formula>
    </cfRule>
  </conditionalFormatting>
  <conditionalFormatting sqref="E28">
    <cfRule type="expression" dxfId="268" priority="14" stopIfTrue="1">
      <formula>E28&lt;&gt;#REF!+#REF!+F28</formula>
    </cfRule>
  </conditionalFormatting>
  <conditionalFormatting sqref="E30">
    <cfRule type="expression" dxfId="267" priority="9" stopIfTrue="1">
      <formula>#REF!+#REF!+F30+G30&lt;&gt;E30</formula>
    </cfRule>
  </conditionalFormatting>
  <conditionalFormatting sqref="E30">
    <cfRule type="expression" dxfId="266" priority="8" stopIfTrue="1">
      <formula>E30&lt;&gt;#REF!+#REF!+F30</formula>
    </cfRule>
  </conditionalFormatting>
  <conditionalFormatting sqref="E30">
    <cfRule type="expression" dxfId="265" priority="7" stopIfTrue="1">
      <formula>#REF!+#REF!+F30+G30&lt;&gt;E30</formula>
    </cfRule>
  </conditionalFormatting>
  <conditionalFormatting sqref="F30">
    <cfRule type="expression" dxfId="264" priority="6" stopIfTrue="1">
      <formula>#REF!+#REF!+G30+H30&lt;&gt;F30</formula>
    </cfRule>
  </conditionalFormatting>
  <conditionalFormatting sqref="F30">
    <cfRule type="expression" dxfId="263" priority="5" stopIfTrue="1">
      <formula>#REF!+#REF!+'\Documents and Settings\zam\Рабочий стол\Адаптивная программа\[План_для АОП.xls]2'!#REF!+H30&lt;&gt;F30</formula>
    </cfRule>
  </conditionalFormatting>
  <conditionalFormatting sqref="F30">
    <cfRule type="expression" dxfId="262" priority="4" stopIfTrue="1">
      <formula>'\Documents and Settings\zam\Рабочий стол\Адаптивная программа\[План_для АОП.xls]2'!#REF!+'\Documents and Settings\zam\Рабочий стол\Адаптивная программа\[План_для АОП.xls]2'!#REF!+G30+H30&lt;&gt;F30</formula>
    </cfRule>
  </conditionalFormatting>
  <conditionalFormatting sqref="F31">
    <cfRule type="expression" dxfId="261" priority="3" stopIfTrue="1">
      <formula>#REF!+#REF!+G31+H31&lt;&gt;F31</formula>
    </cfRule>
  </conditionalFormatting>
  <conditionalFormatting sqref="F31">
    <cfRule type="expression" dxfId="260" priority="2" stopIfTrue="1">
      <formula>#REF!+#REF!+'\Documents and Settings\zam\Рабочий стол\Адаптивная программа\[План_для АОП.xls]2'!#REF!+H31&lt;&gt;F31</formula>
    </cfRule>
  </conditionalFormatting>
  <conditionalFormatting sqref="F31">
    <cfRule type="expression" dxfId="259" priority="1" stopIfTrue="1">
      <formula>'\Documents and Settings\zam\Рабочий стол\Адаптивная программа\[План_для АОП.xls]2'!#REF!+'\Documents and Settings\zam\Рабочий стол\Адаптивная программа\[План_для АОП.xls]2'!#REF!+G31+H31&lt;&gt;F31</formula>
    </cfRule>
  </conditionalFormatting>
  <pageMargins left="0.39370078740157483" right="0.23622047244094491" top="0.39370078740157483" bottom="0.27559055118110237" header="0.31496062992125984" footer="0.31496062992125984"/>
  <pageSetup paperSize="9" scale="87" orientation="landscape" r:id="rId1"/>
  <rowBreaks count="1" manualBreakCount="1">
    <brk id="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topLeftCell="A10" zoomScale="60" zoomScaleNormal="75" workbookViewId="0">
      <selection activeCell="P37" sqref="P37"/>
    </sheetView>
  </sheetViews>
  <sheetFormatPr defaultRowHeight="12.75"/>
  <cols>
    <col min="1" max="1" width="10.85546875" style="1" customWidth="1"/>
    <col min="2" max="2" width="46.7109375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1"/>
    </row>
    <row r="2" spans="1:18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2"/>
    </row>
    <row r="4" spans="1:18" ht="15.75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3"/>
      <c r="Q4" s="180"/>
      <c r="R4" s="180"/>
    </row>
    <row r="5" spans="1:18" ht="1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6"/>
      <c r="Q5" s="180"/>
      <c r="R5" s="180"/>
    </row>
    <row r="6" spans="1:18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9"/>
      <c r="Q6" s="180"/>
      <c r="R6" s="180"/>
    </row>
    <row r="7" spans="1:18" ht="15" customHeight="1" thickBot="1">
      <c r="A7" s="327"/>
      <c r="B7" s="329"/>
      <c r="C7" s="332"/>
      <c r="D7" s="332"/>
      <c r="E7" s="370" t="s">
        <v>128</v>
      </c>
      <c r="F7" s="371"/>
      <c r="G7" s="371"/>
      <c r="H7" s="374" t="s">
        <v>129</v>
      </c>
      <c r="I7" s="357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54"/>
      <c r="R7" s="354"/>
    </row>
    <row r="8" spans="1:18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75"/>
      <c r="I8" s="350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210</v>
      </c>
      <c r="P8" s="338" t="s">
        <v>211</v>
      </c>
      <c r="Q8" s="353"/>
      <c r="R8" s="353"/>
    </row>
    <row r="9" spans="1:18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75"/>
      <c r="I9" s="351"/>
      <c r="J9" s="339"/>
      <c r="K9" s="351"/>
      <c r="L9" s="339"/>
      <c r="M9" s="351"/>
      <c r="N9" s="339"/>
      <c r="O9" s="351"/>
      <c r="P9" s="339"/>
      <c r="Q9" s="353"/>
      <c r="R9" s="353"/>
    </row>
    <row r="10" spans="1:18" ht="17.25" customHeight="1" thickBot="1">
      <c r="A10" s="327"/>
      <c r="B10" s="329"/>
      <c r="C10" s="332"/>
      <c r="D10" s="332"/>
      <c r="E10" s="332"/>
      <c r="F10" s="356"/>
      <c r="G10" s="373"/>
      <c r="H10" s="375"/>
      <c r="I10" s="351"/>
      <c r="J10" s="339"/>
      <c r="K10" s="351"/>
      <c r="L10" s="339"/>
      <c r="M10" s="351"/>
      <c r="N10" s="339"/>
      <c r="O10" s="351"/>
      <c r="P10" s="339"/>
      <c r="Q10" s="353"/>
      <c r="R10" s="353"/>
    </row>
    <row r="11" spans="1:18" ht="15.75" customHeight="1" thickBot="1">
      <c r="A11" s="327"/>
      <c r="B11" s="329"/>
      <c r="C11" s="332"/>
      <c r="D11" s="332"/>
      <c r="E11" s="332"/>
      <c r="F11" s="356"/>
      <c r="G11" s="373"/>
      <c r="H11" s="375"/>
      <c r="I11" s="351"/>
      <c r="J11" s="339"/>
      <c r="K11" s="351"/>
      <c r="L11" s="339"/>
      <c r="M11" s="351"/>
      <c r="N11" s="339"/>
      <c r="O11" s="351"/>
      <c r="P11" s="339"/>
      <c r="Q11" s="353"/>
      <c r="R11" s="353"/>
    </row>
    <row r="12" spans="1:18" ht="28.5" customHeight="1" thickBot="1">
      <c r="A12" s="327"/>
      <c r="B12" s="330"/>
      <c r="C12" s="334"/>
      <c r="D12" s="334"/>
      <c r="E12" s="334"/>
      <c r="F12" s="356"/>
      <c r="G12" s="373"/>
      <c r="H12" s="376"/>
      <c r="I12" s="352"/>
      <c r="J12" s="340"/>
      <c r="K12" s="352"/>
      <c r="L12" s="340"/>
      <c r="M12" s="352"/>
      <c r="N12" s="340"/>
      <c r="O12" s="352"/>
      <c r="P12" s="340"/>
      <c r="Q12" s="353"/>
      <c r="R12" s="353"/>
    </row>
    <row r="13" spans="1:18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65">
        <v>8</v>
      </c>
      <c r="I13" s="13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02"/>
      <c r="R13" s="102"/>
    </row>
    <row r="14" spans="1:18" ht="13.5" hidden="1" customHeight="1" thickBot="1">
      <c r="A14" s="15"/>
      <c r="B14" s="16"/>
      <c r="C14" s="3"/>
      <c r="D14" s="3"/>
      <c r="E14" s="62"/>
      <c r="F14" s="37"/>
      <c r="G14" s="16"/>
      <c r="H14" s="62"/>
      <c r="I14" s="15"/>
      <c r="J14" s="16"/>
      <c r="K14" s="17"/>
      <c r="L14" s="18"/>
      <c r="M14" s="17"/>
      <c r="N14" s="18"/>
      <c r="O14" s="102"/>
      <c r="P14" s="183"/>
      <c r="Q14" s="102"/>
      <c r="R14" s="102"/>
    </row>
    <row r="15" spans="1:18" ht="13.5" hidden="1" customHeight="1" thickBot="1">
      <c r="A15" s="15"/>
      <c r="B15" s="16"/>
      <c r="C15" s="3"/>
      <c r="D15" s="3"/>
      <c r="E15" s="62"/>
      <c r="F15" s="37"/>
      <c r="G15" s="16"/>
      <c r="H15" s="62"/>
      <c r="I15" s="15"/>
      <c r="J15" s="16"/>
      <c r="K15" s="17"/>
      <c r="L15" s="18"/>
      <c r="M15" s="17"/>
      <c r="N15" s="18"/>
      <c r="O15" s="102"/>
      <c r="P15" s="183"/>
      <c r="Q15" s="102"/>
      <c r="R15" s="102"/>
    </row>
    <row r="16" spans="1:18" ht="13.5" hidden="1" customHeight="1" thickBot="1">
      <c r="A16" s="15"/>
      <c r="B16" s="16"/>
      <c r="C16" s="3"/>
      <c r="D16" s="3"/>
      <c r="E16" s="62"/>
      <c r="F16" s="37"/>
      <c r="G16" s="16"/>
      <c r="H16" s="62"/>
      <c r="I16" s="15"/>
      <c r="J16" s="16"/>
      <c r="K16" s="17"/>
      <c r="L16" s="18"/>
      <c r="M16" s="17"/>
      <c r="N16" s="18"/>
      <c r="O16" s="102"/>
      <c r="P16" s="183"/>
      <c r="Q16" s="102"/>
      <c r="R16" s="102"/>
    </row>
    <row r="17" spans="1:22" ht="13.5" hidden="1" customHeight="1" thickBot="1">
      <c r="A17" s="15"/>
      <c r="B17" s="16"/>
      <c r="C17" s="3"/>
      <c r="D17" s="3"/>
      <c r="E17" s="62"/>
      <c r="F17" s="37"/>
      <c r="G17" s="16"/>
      <c r="H17" s="62"/>
      <c r="I17" s="15"/>
      <c r="J17" s="16"/>
      <c r="K17" s="17"/>
      <c r="L17" s="18"/>
      <c r="M17" s="17"/>
      <c r="N17" s="18"/>
      <c r="O17" s="102"/>
      <c r="P17" s="183"/>
      <c r="Q17" s="102"/>
      <c r="R17" s="102"/>
    </row>
    <row r="18" spans="1:22" ht="13.5" hidden="1" customHeight="1" thickBot="1">
      <c r="A18" s="15"/>
      <c r="B18" s="16"/>
      <c r="C18" s="3"/>
      <c r="D18" s="3"/>
      <c r="E18" s="62"/>
      <c r="F18" s="37"/>
      <c r="G18" s="16"/>
      <c r="H18" s="62"/>
      <c r="I18" s="15"/>
      <c r="J18" s="16"/>
      <c r="K18" s="17"/>
      <c r="L18" s="18"/>
      <c r="M18" s="17"/>
      <c r="N18" s="18"/>
      <c r="O18" s="102"/>
      <c r="P18" s="183"/>
      <c r="Q18" s="102"/>
      <c r="R18" s="102"/>
    </row>
    <row r="19" spans="1:22" s="5" customFormat="1" ht="45" customHeight="1" thickBot="1">
      <c r="A19" s="200" t="s">
        <v>33</v>
      </c>
      <c r="B19" s="197" t="s">
        <v>134</v>
      </c>
      <c r="C19" s="190" t="s">
        <v>248</v>
      </c>
      <c r="D19" s="191">
        <f>SUM(D20:D40)</f>
        <v>1388</v>
      </c>
      <c r="E19" s="191">
        <f t="shared" ref="E19:P19" si="0">SUM(E20:E40)</f>
        <v>1388</v>
      </c>
      <c r="F19" s="191">
        <f t="shared" si="0"/>
        <v>532</v>
      </c>
      <c r="G19" s="191">
        <f t="shared" si="0"/>
        <v>0</v>
      </c>
      <c r="H19" s="191">
        <f t="shared" si="0"/>
        <v>0</v>
      </c>
      <c r="I19" s="191">
        <f t="shared" si="0"/>
        <v>0</v>
      </c>
      <c r="J19" s="191">
        <f t="shared" si="0"/>
        <v>0</v>
      </c>
      <c r="K19" s="191">
        <f t="shared" si="0"/>
        <v>368</v>
      </c>
      <c r="L19" s="191">
        <f t="shared" si="0"/>
        <v>224</v>
      </c>
      <c r="M19" s="191">
        <f t="shared" si="0"/>
        <v>96</v>
      </c>
      <c r="N19" s="191">
        <f t="shared" si="0"/>
        <v>380</v>
      </c>
      <c r="O19" s="191">
        <f t="shared" si="0"/>
        <v>180</v>
      </c>
      <c r="P19" s="191">
        <f t="shared" si="0"/>
        <v>140</v>
      </c>
      <c r="Q19" s="185"/>
      <c r="R19" s="185"/>
    </row>
    <row r="20" spans="1:22" ht="22.5" customHeight="1">
      <c r="A20" s="139" t="s">
        <v>35</v>
      </c>
      <c r="B20" s="140" t="s">
        <v>214</v>
      </c>
      <c r="C20" s="168" t="s">
        <v>77</v>
      </c>
      <c r="D20" s="135">
        <f>E20</f>
        <v>64</v>
      </c>
      <c r="E20" s="176">
        <f>SUM(K20:P20)</f>
        <v>64</v>
      </c>
      <c r="F20" s="134">
        <v>60</v>
      </c>
      <c r="G20" s="135"/>
      <c r="H20" s="134"/>
      <c r="I20" s="278"/>
      <c r="J20" s="279"/>
      <c r="K20" s="277">
        <v>64</v>
      </c>
      <c r="L20" s="282"/>
      <c r="M20" s="283"/>
      <c r="N20" s="276"/>
      <c r="O20" s="283"/>
      <c r="P20" s="276"/>
      <c r="Q20" s="182"/>
      <c r="R20" s="182"/>
    </row>
    <row r="21" spans="1:22" ht="22.5" customHeight="1">
      <c r="A21" s="139" t="s">
        <v>36</v>
      </c>
      <c r="B21" s="140" t="s">
        <v>158</v>
      </c>
      <c r="C21" s="169" t="s">
        <v>77</v>
      </c>
      <c r="D21" s="142">
        <f t="shared" ref="D21:D40" si="1">E21</f>
        <v>64</v>
      </c>
      <c r="E21" s="176">
        <f t="shared" ref="E21:E40" si="2">SUM(K21:P21)</f>
        <v>64</v>
      </c>
      <c r="F21" s="141">
        <v>20</v>
      </c>
      <c r="G21" s="142"/>
      <c r="H21" s="141"/>
      <c r="I21" s="192"/>
      <c r="J21" s="280"/>
      <c r="K21" s="196">
        <v>64</v>
      </c>
      <c r="L21" s="194"/>
      <c r="M21" s="195"/>
      <c r="N21" s="193"/>
      <c r="O21" s="195"/>
      <c r="P21" s="193"/>
      <c r="Q21" s="182"/>
      <c r="R21" s="182"/>
    </row>
    <row r="22" spans="1:22" ht="22.5" customHeight="1">
      <c r="A22" s="139" t="s">
        <v>37</v>
      </c>
      <c r="B22" s="198" t="s">
        <v>154</v>
      </c>
      <c r="C22" s="169" t="s">
        <v>166</v>
      </c>
      <c r="D22" s="142">
        <f t="shared" si="1"/>
        <v>48</v>
      </c>
      <c r="E22" s="176">
        <f t="shared" si="2"/>
        <v>48</v>
      </c>
      <c r="F22" s="141">
        <v>10</v>
      </c>
      <c r="G22" s="142"/>
      <c r="H22" s="141"/>
      <c r="I22" s="192"/>
      <c r="J22" s="280"/>
      <c r="K22" s="196"/>
      <c r="L22" s="194"/>
      <c r="M22" s="195">
        <v>48</v>
      </c>
      <c r="N22" s="193"/>
      <c r="O22" s="195"/>
      <c r="P22" s="193"/>
      <c r="Q22" s="182"/>
      <c r="R22" s="182"/>
      <c r="V22" s="25"/>
    </row>
    <row r="23" spans="1:22" ht="21.75" customHeight="1">
      <c r="A23" s="139" t="s">
        <v>38</v>
      </c>
      <c r="B23" s="198" t="s">
        <v>180</v>
      </c>
      <c r="C23" s="169" t="s">
        <v>163</v>
      </c>
      <c r="D23" s="142">
        <f t="shared" si="1"/>
        <v>128</v>
      </c>
      <c r="E23" s="176">
        <f t="shared" si="2"/>
        <v>128</v>
      </c>
      <c r="F23" s="141">
        <v>60</v>
      </c>
      <c r="G23" s="142"/>
      <c r="H23" s="141"/>
      <c r="I23" s="192"/>
      <c r="J23" s="280"/>
      <c r="K23" s="196">
        <v>128</v>
      </c>
      <c r="L23" s="194"/>
      <c r="M23" s="195"/>
      <c r="N23" s="193"/>
      <c r="O23" s="195"/>
      <c r="P23" s="193"/>
      <c r="Q23" s="182"/>
      <c r="R23" s="182"/>
    </row>
    <row r="24" spans="1:22" ht="22.5" customHeight="1">
      <c r="A24" s="139" t="s">
        <v>39</v>
      </c>
      <c r="B24" s="198" t="s">
        <v>181</v>
      </c>
      <c r="C24" s="169" t="s">
        <v>78</v>
      </c>
      <c r="D24" s="142">
        <f t="shared" si="1"/>
        <v>128</v>
      </c>
      <c r="E24" s="176">
        <f t="shared" si="2"/>
        <v>128</v>
      </c>
      <c r="F24" s="141">
        <v>90</v>
      </c>
      <c r="G24" s="142"/>
      <c r="H24" s="141"/>
      <c r="I24" s="192"/>
      <c r="J24" s="280"/>
      <c r="K24" s="196">
        <v>64</v>
      </c>
      <c r="L24" s="194">
        <v>64</v>
      </c>
      <c r="M24" s="195"/>
      <c r="N24" s="193"/>
      <c r="O24" s="195"/>
      <c r="P24" s="193"/>
      <c r="Q24" s="182"/>
      <c r="R24" s="182"/>
    </row>
    <row r="25" spans="1:22" ht="22.5" customHeight="1">
      <c r="A25" s="139" t="s">
        <v>40</v>
      </c>
      <c r="B25" s="198" t="s">
        <v>215</v>
      </c>
      <c r="C25" s="169" t="s">
        <v>163</v>
      </c>
      <c r="D25" s="142">
        <f t="shared" si="1"/>
        <v>48</v>
      </c>
      <c r="E25" s="176">
        <f t="shared" si="2"/>
        <v>48</v>
      </c>
      <c r="F25" s="141">
        <v>16</v>
      </c>
      <c r="G25" s="142"/>
      <c r="H25" s="141"/>
      <c r="I25" s="192"/>
      <c r="J25" s="280"/>
      <c r="K25" s="196">
        <v>48</v>
      </c>
      <c r="L25" s="194"/>
      <c r="M25" s="195"/>
      <c r="N25" s="193"/>
      <c r="O25" s="195"/>
      <c r="P25" s="193"/>
      <c r="Q25" s="182"/>
      <c r="R25" s="182"/>
    </row>
    <row r="26" spans="1:22" ht="21" customHeight="1">
      <c r="A26" s="139" t="s">
        <v>41</v>
      </c>
      <c r="B26" s="198" t="s">
        <v>182</v>
      </c>
      <c r="C26" s="169" t="s">
        <v>163</v>
      </c>
      <c r="D26" s="142">
        <f t="shared" si="1"/>
        <v>70</v>
      </c>
      <c r="E26" s="176">
        <f t="shared" si="2"/>
        <v>70</v>
      </c>
      <c r="F26" s="141">
        <v>20</v>
      </c>
      <c r="G26" s="142"/>
      <c r="H26" s="141"/>
      <c r="I26" s="192"/>
      <c r="J26" s="280"/>
      <c r="K26" s="196"/>
      <c r="L26" s="194"/>
      <c r="M26" s="195"/>
      <c r="N26" s="193"/>
      <c r="O26" s="195">
        <v>70</v>
      </c>
      <c r="P26" s="193"/>
      <c r="Q26" s="182"/>
      <c r="R26" s="182"/>
    </row>
    <row r="27" spans="1:22" ht="30.75" customHeight="1">
      <c r="A27" s="139" t="s">
        <v>42</v>
      </c>
      <c r="B27" s="198" t="s">
        <v>216</v>
      </c>
      <c r="C27" s="169" t="s">
        <v>166</v>
      </c>
      <c r="D27" s="142">
        <f t="shared" si="1"/>
        <v>84</v>
      </c>
      <c r="E27" s="176">
        <f t="shared" si="2"/>
        <v>84</v>
      </c>
      <c r="F27" s="141">
        <v>24</v>
      </c>
      <c r="G27" s="142"/>
      <c r="H27" s="141"/>
      <c r="I27" s="192"/>
      <c r="J27" s="280"/>
      <c r="K27" s="196"/>
      <c r="L27" s="194">
        <f>48+36</f>
        <v>84</v>
      </c>
      <c r="M27" s="195"/>
      <c r="N27" s="193"/>
      <c r="O27" s="195"/>
      <c r="P27" s="193"/>
      <c r="Q27" s="182"/>
      <c r="R27" s="182"/>
    </row>
    <row r="28" spans="1:22" ht="30.75" customHeight="1">
      <c r="A28" s="139" t="s">
        <v>43</v>
      </c>
      <c r="B28" s="199" t="s">
        <v>217</v>
      </c>
      <c r="C28" s="169" t="s">
        <v>166</v>
      </c>
      <c r="D28" s="142">
        <f t="shared" si="1"/>
        <v>76</v>
      </c>
      <c r="E28" s="176">
        <f t="shared" si="2"/>
        <v>76</v>
      </c>
      <c r="F28" s="141">
        <v>40</v>
      </c>
      <c r="G28" s="142"/>
      <c r="H28" s="141"/>
      <c r="I28" s="192"/>
      <c r="J28" s="280"/>
      <c r="K28" s="196"/>
      <c r="L28" s="194">
        <f>64+12</f>
        <v>76</v>
      </c>
      <c r="M28" s="195"/>
      <c r="N28" s="193"/>
      <c r="O28" s="195"/>
      <c r="P28" s="193"/>
      <c r="Q28" s="182"/>
      <c r="R28" s="182"/>
    </row>
    <row r="29" spans="1:22" ht="32.25" customHeight="1">
      <c r="A29" s="139" t="s">
        <v>44</v>
      </c>
      <c r="B29" s="198" t="s">
        <v>218</v>
      </c>
      <c r="C29" s="169" t="s">
        <v>163</v>
      </c>
      <c r="D29" s="142">
        <f t="shared" si="1"/>
        <v>76</v>
      </c>
      <c r="E29" s="176">
        <f t="shared" si="2"/>
        <v>76</v>
      </c>
      <c r="F29" s="141">
        <v>24</v>
      </c>
      <c r="G29" s="142"/>
      <c r="H29" s="141"/>
      <c r="I29" s="192"/>
      <c r="J29" s="280"/>
      <c r="K29" s="196"/>
      <c r="L29" s="194"/>
      <c r="M29" s="195"/>
      <c r="N29" s="193">
        <v>76</v>
      </c>
      <c r="O29" s="195"/>
      <c r="P29" s="193"/>
      <c r="Q29" s="182"/>
      <c r="R29" s="182"/>
    </row>
    <row r="30" spans="1:22" ht="31.5" customHeight="1">
      <c r="A30" s="139" t="s">
        <v>45</v>
      </c>
      <c r="B30" s="198" t="s">
        <v>219</v>
      </c>
      <c r="C30" s="169" t="s">
        <v>166</v>
      </c>
      <c r="D30" s="142">
        <f t="shared" si="1"/>
        <v>76</v>
      </c>
      <c r="E30" s="176">
        <f t="shared" si="2"/>
        <v>76</v>
      </c>
      <c r="F30" s="141">
        <v>20</v>
      </c>
      <c r="G30" s="142"/>
      <c r="H30" s="141"/>
      <c r="I30" s="192"/>
      <c r="J30" s="280"/>
      <c r="K30" s="196"/>
      <c r="L30" s="194"/>
      <c r="M30" s="195"/>
      <c r="N30" s="193">
        <v>76</v>
      </c>
      <c r="O30" s="195"/>
      <c r="P30" s="193"/>
      <c r="Q30" s="182"/>
      <c r="R30" s="182"/>
    </row>
    <row r="31" spans="1:22" ht="31.5" customHeight="1">
      <c r="A31" s="139" t="s">
        <v>46</v>
      </c>
      <c r="B31" s="198" t="s">
        <v>183</v>
      </c>
      <c r="C31" s="169" t="s">
        <v>166</v>
      </c>
      <c r="D31" s="142">
        <f t="shared" si="1"/>
        <v>48</v>
      </c>
      <c r="E31" s="176">
        <f t="shared" si="2"/>
        <v>48</v>
      </c>
      <c r="F31" s="141">
        <v>10</v>
      </c>
      <c r="G31" s="142"/>
      <c r="H31" s="141"/>
      <c r="I31" s="192"/>
      <c r="J31" s="280"/>
      <c r="K31" s="196"/>
      <c r="L31" s="194"/>
      <c r="M31" s="195">
        <v>48</v>
      </c>
      <c r="N31" s="193"/>
      <c r="O31" s="195"/>
      <c r="P31" s="193"/>
      <c r="Q31" s="182"/>
      <c r="R31" s="182"/>
    </row>
    <row r="32" spans="1:22" ht="18" customHeight="1">
      <c r="A32" s="139" t="s">
        <v>67</v>
      </c>
      <c r="B32" s="199" t="s">
        <v>220</v>
      </c>
      <c r="C32" s="169" t="s">
        <v>77</v>
      </c>
      <c r="D32" s="142">
        <f t="shared" si="1"/>
        <v>74</v>
      </c>
      <c r="E32" s="176">
        <f t="shared" si="2"/>
        <v>74</v>
      </c>
      <c r="F32" s="141">
        <v>22</v>
      </c>
      <c r="G32" s="142"/>
      <c r="H32" s="141"/>
      <c r="I32" s="192"/>
      <c r="J32" s="280"/>
      <c r="K32" s="196"/>
      <c r="L32" s="194"/>
      <c r="M32" s="195"/>
      <c r="N32" s="193">
        <v>74</v>
      </c>
      <c r="O32" s="195"/>
      <c r="P32" s="193"/>
      <c r="Q32" s="182"/>
      <c r="R32" s="182"/>
    </row>
    <row r="33" spans="1:18" ht="25.5" customHeight="1">
      <c r="A33" s="139" t="s">
        <v>135</v>
      </c>
      <c r="B33" s="198" t="s">
        <v>156</v>
      </c>
      <c r="C33" s="169" t="s">
        <v>77</v>
      </c>
      <c r="D33" s="142">
        <f t="shared" si="1"/>
        <v>36</v>
      </c>
      <c r="E33" s="176">
        <f t="shared" si="2"/>
        <v>36</v>
      </c>
      <c r="F33" s="141">
        <v>8</v>
      </c>
      <c r="G33" s="142"/>
      <c r="H33" s="141"/>
      <c r="I33" s="192"/>
      <c r="J33" s="280"/>
      <c r="K33" s="196"/>
      <c r="L33" s="194"/>
      <c r="M33" s="195"/>
      <c r="N33" s="193"/>
      <c r="O33" s="195">
        <v>36</v>
      </c>
      <c r="P33" s="193"/>
      <c r="Q33" s="182"/>
      <c r="R33" s="182"/>
    </row>
    <row r="34" spans="1:18" ht="30">
      <c r="A34" s="139" t="s">
        <v>136</v>
      </c>
      <c r="B34" s="198" t="s">
        <v>221</v>
      </c>
      <c r="C34" s="296" t="s">
        <v>77</v>
      </c>
      <c r="D34" s="142">
        <f t="shared" si="1"/>
        <v>80</v>
      </c>
      <c r="E34" s="176">
        <f t="shared" si="2"/>
        <v>80</v>
      </c>
      <c r="F34" s="284">
        <v>12</v>
      </c>
      <c r="G34" s="288"/>
      <c r="H34" s="287"/>
      <c r="I34" s="201"/>
      <c r="J34" s="281"/>
      <c r="K34" s="204"/>
      <c r="L34" s="205"/>
      <c r="M34" s="202"/>
      <c r="N34" s="203"/>
      <c r="O34" s="202"/>
      <c r="P34" s="203">
        <v>80</v>
      </c>
      <c r="Q34" s="102"/>
      <c r="R34" s="102"/>
    </row>
    <row r="35" spans="1:18" ht="15">
      <c r="A35" s="139" t="s">
        <v>137</v>
      </c>
      <c r="B35" s="198" t="s">
        <v>76</v>
      </c>
      <c r="C35" s="296" t="s">
        <v>77</v>
      </c>
      <c r="D35" s="142">
        <f t="shared" si="1"/>
        <v>68</v>
      </c>
      <c r="E35" s="176">
        <f t="shared" si="2"/>
        <v>68</v>
      </c>
      <c r="F35" s="284">
        <v>48</v>
      </c>
      <c r="G35" s="288"/>
      <c r="H35" s="287"/>
      <c r="I35" s="201"/>
      <c r="J35" s="281"/>
      <c r="K35" s="204"/>
      <c r="L35" s="205"/>
      <c r="M35" s="202"/>
      <c r="N35" s="203">
        <v>68</v>
      </c>
      <c r="O35" s="202"/>
      <c r="P35" s="203"/>
      <c r="Q35" s="102"/>
      <c r="R35" s="102"/>
    </row>
    <row r="36" spans="1:18" ht="30">
      <c r="A36" s="139" t="s">
        <v>153</v>
      </c>
      <c r="B36" s="198" t="s">
        <v>184</v>
      </c>
      <c r="C36" s="297" t="str">
        <f>C32</f>
        <v>ДЗ</v>
      </c>
      <c r="D36" s="142">
        <f t="shared" si="1"/>
        <v>60</v>
      </c>
      <c r="E36" s="176">
        <f t="shared" si="2"/>
        <v>60</v>
      </c>
      <c r="F36" s="284">
        <v>28</v>
      </c>
      <c r="G36" s="288"/>
      <c r="H36" s="287"/>
      <c r="I36" s="201"/>
      <c r="J36" s="281"/>
      <c r="K36" s="204"/>
      <c r="L36" s="205"/>
      <c r="M36" s="202"/>
      <c r="N36" s="203"/>
      <c r="O36" s="202"/>
      <c r="P36" s="203">
        <v>60</v>
      </c>
      <c r="Q36" s="102"/>
      <c r="R36" s="102"/>
    </row>
    <row r="37" spans="1:18" ht="30">
      <c r="A37" s="285" t="s">
        <v>239</v>
      </c>
      <c r="B37" s="286" t="s">
        <v>243</v>
      </c>
      <c r="C37" s="296" t="s">
        <v>77</v>
      </c>
      <c r="D37" s="142">
        <f t="shared" si="1"/>
        <v>38</v>
      </c>
      <c r="E37" s="176">
        <f t="shared" si="2"/>
        <v>38</v>
      </c>
      <c r="F37" s="284">
        <v>10</v>
      </c>
      <c r="G37" s="288"/>
      <c r="H37" s="287"/>
      <c r="I37" s="201"/>
      <c r="J37" s="281"/>
      <c r="K37" s="204"/>
      <c r="L37" s="205"/>
      <c r="M37" s="202"/>
      <c r="N37" s="203"/>
      <c r="O37" s="202">
        <v>38</v>
      </c>
      <c r="P37" s="203"/>
    </row>
    <row r="38" spans="1:18" ht="15">
      <c r="A38" s="285" t="s">
        <v>240</v>
      </c>
      <c r="B38" s="286" t="s">
        <v>246</v>
      </c>
      <c r="C38" s="296" t="s">
        <v>77</v>
      </c>
      <c r="D38" s="142">
        <f t="shared" si="1"/>
        <v>38</v>
      </c>
      <c r="E38" s="176">
        <f t="shared" si="2"/>
        <v>38</v>
      </c>
      <c r="F38" s="284"/>
      <c r="G38" s="288"/>
      <c r="H38" s="287"/>
      <c r="I38" s="201"/>
      <c r="J38" s="281"/>
      <c r="K38" s="204"/>
      <c r="L38" s="205"/>
      <c r="M38" s="202"/>
      <c r="N38" s="203">
        <v>38</v>
      </c>
      <c r="O38" s="202"/>
      <c r="P38" s="203"/>
    </row>
    <row r="39" spans="1:18" ht="15">
      <c r="A39" s="285" t="s">
        <v>241</v>
      </c>
      <c r="B39" s="286" t="s">
        <v>244</v>
      </c>
      <c r="C39" s="296" t="s">
        <v>77</v>
      </c>
      <c r="D39" s="142">
        <f t="shared" si="1"/>
        <v>36</v>
      </c>
      <c r="E39" s="176">
        <f t="shared" si="2"/>
        <v>36</v>
      </c>
      <c r="F39" s="284">
        <v>10</v>
      </c>
      <c r="G39" s="288"/>
      <c r="H39" s="287"/>
      <c r="I39" s="201"/>
      <c r="J39" s="281"/>
      <c r="K39" s="204"/>
      <c r="L39" s="205"/>
      <c r="M39" s="202"/>
      <c r="N39" s="203"/>
      <c r="O39" s="202">
        <v>36</v>
      </c>
      <c r="P39" s="203"/>
    </row>
    <row r="40" spans="1:18" ht="15.75" thickBot="1">
      <c r="A40" s="285" t="s">
        <v>242</v>
      </c>
      <c r="B40" s="286" t="s">
        <v>245</v>
      </c>
      <c r="C40" s="298" t="s">
        <v>166</v>
      </c>
      <c r="D40" s="154">
        <f t="shared" si="1"/>
        <v>48</v>
      </c>
      <c r="E40" s="176">
        <f t="shared" si="2"/>
        <v>48</v>
      </c>
      <c r="F40" s="284"/>
      <c r="G40" s="292"/>
      <c r="H40" s="287"/>
      <c r="I40" s="201"/>
      <c r="J40" s="281"/>
      <c r="K40" s="204"/>
      <c r="L40" s="205"/>
      <c r="M40" s="293"/>
      <c r="N40" s="294">
        <v>48</v>
      </c>
      <c r="O40" s="293"/>
      <c r="P40" s="294"/>
    </row>
    <row r="41" spans="1:18">
      <c r="I41" s="62"/>
      <c r="J41" s="289"/>
    </row>
    <row r="42" spans="1:18" ht="13.5" thickBot="1">
      <c r="I42" s="290"/>
      <c r="J42" s="291"/>
    </row>
  </sheetData>
  <mergeCells count="29">
    <mergeCell ref="E6:H6"/>
    <mergeCell ref="H7:H12"/>
    <mergeCell ref="F8:G8"/>
    <mergeCell ref="R8:R12"/>
    <mergeCell ref="F9:F12"/>
    <mergeCell ref="G9:G12"/>
    <mergeCell ref="J8:J12"/>
    <mergeCell ref="K8:K12"/>
    <mergeCell ref="L8:L12"/>
    <mergeCell ref="M8:M12"/>
    <mergeCell ref="N8:N12"/>
    <mergeCell ref="Q8:Q12"/>
    <mergeCell ref="I8:I12"/>
    <mergeCell ref="A2:R2"/>
    <mergeCell ref="A4:A12"/>
    <mergeCell ref="B4:B12"/>
    <mergeCell ref="C4:C12"/>
    <mergeCell ref="E7:G7"/>
    <mergeCell ref="I7:J7"/>
    <mergeCell ref="K7:L7"/>
    <mergeCell ref="M7:N7"/>
    <mergeCell ref="Q7:R7"/>
    <mergeCell ref="E8:E12"/>
    <mergeCell ref="O7:P7"/>
    <mergeCell ref="O8:O12"/>
    <mergeCell ref="P8:P12"/>
    <mergeCell ref="D4:H5"/>
    <mergeCell ref="D6:D12"/>
    <mergeCell ref="I4:P6"/>
  </mergeCells>
  <conditionalFormatting sqref="E20:E40">
    <cfRule type="expression" dxfId="258" priority="108" stopIfTrue="1">
      <formula>#REF!+#REF!+F20+G20&lt;&gt;E20</formula>
    </cfRule>
  </conditionalFormatting>
  <conditionalFormatting sqref="E20:E40">
    <cfRule type="expression" dxfId="257" priority="107" stopIfTrue="1">
      <formula>E20&lt;&gt;#REF!+#REF!+F20</formula>
    </cfRule>
  </conditionalFormatting>
  <conditionalFormatting sqref="E20:E40">
    <cfRule type="expression" dxfId="256" priority="106" stopIfTrue="1">
      <formula>#REF!+#REF!+F20+G20&lt;&gt;E20</formula>
    </cfRule>
  </conditionalFormatting>
  <conditionalFormatting sqref="E21">
    <cfRule type="expression" dxfId="255" priority="104" stopIfTrue="1">
      <formula>#REF!+#REF!+F21+G21&lt;&gt;E21</formula>
    </cfRule>
  </conditionalFormatting>
  <conditionalFormatting sqref="E21">
    <cfRule type="expression" dxfId="254" priority="103" stopIfTrue="1">
      <formula>E21&lt;&gt;#REF!+#REF!+F21</formula>
    </cfRule>
  </conditionalFormatting>
  <conditionalFormatting sqref="E21">
    <cfRule type="expression" dxfId="253" priority="102" stopIfTrue="1">
      <formula>#REF!+#REF!+F21+G21&lt;&gt;E21</formula>
    </cfRule>
  </conditionalFormatting>
  <conditionalFormatting sqref="E21">
    <cfRule type="expression" dxfId="252" priority="101" stopIfTrue="1">
      <formula>E21&lt;&gt;#REF!+#REF!+F21</formula>
    </cfRule>
  </conditionalFormatting>
  <conditionalFormatting sqref="E22">
    <cfRule type="expression" dxfId="251" priority="64" stopIfTrue="1">
      <formula>#REF!+#REF!+F22+G22&lt;&gt;E22</formula>
    </cfRule>
  </conditionalFormatting>
  <conditionalFormatting sqref="E22">
    <cfRule type="expression" dxfId="250" priority="63" stopIfTrue="1">
      <formula>E22&lt;&gt;#REF!+#REF!+F22</formula>
    </cfRule>
  </conditionalFormatting>
  <conditionalFormatting sqref="E22">
    <cfRule type="expression" dxfId="249" priority="62" stopIfTrue="1">
      <formula>#REF!+#REF!+F22+G22&lt;&gt;E22</formula>
    </cfRule>
  </conditionalFormatting>
  <conditionalFormatting sqref="E22">
    <cfRule type="expression" dxfId="248" priority="61" stopIfTrue="1">
      <formula>E22&lt;&gt;#REF!+#REF!+F22</formula>
    </cfRule>
  </conditionalFormatting>
  <conditionalFormatting sqref="E23">
    <cfRule type="expression" dxfId="247" priority="60" stopIfTrue="1">
      <formula>#REF!+#REF!+F23+G23&lt;&gt;E23</formula>
    </cfRule>
  </conditionalFormatting>
  <conditionalFormatting sqref="E23">
    <cfRule type="expression" dxfId="246" priority="59" stopIfTrue="1">
      <formula>E23&lt;&gt;#REF!+#REF!+F23</formula>
    </cfRule>
  </conditionalFormatting>
  <conditionalFormatting sqref="E23">
    <cfRule type="expression" dxfId="245" priority="58" stopIfTrue="1">
      <formula>#REF!+#REF!+F23+G23&lt;&gt;E23</formula>
    </cfRule>
  </conditionalFormatting>
  <conditionalFormatting sqref="E23">
    <cfRule type="expression" dxfId="244" priority="57" stopIfTrue="1">
      <formula>E23&lt;&gt;#REF!+#REF!+F23</formula>
    </cfRule>
  </conditionalFormatting>
  <conditionalFormatting sqref="E24:E25">
    <cfRule type="expression" dxfId="243" priority="56" stopIfTrue="1">
      <formula>#REF!+#REF!+F24+G24&lt;&gt;E24</formula>
    </cfRule>
  </conditionalFormatting>
  <conditionalFormatting sqref="E24:E25">
    <cfRule type="expression" dxfId="242" priority="55" stopIfTrue="1">
      <formula>E24&lt;&gt;#REF!+#REF!+F24</formula>
    </cfRule>
  </conditionalFormatting>
  <conditionalFormatting sqref="E24:E25">
    <cfRule type="expression" dxfId="241" priority="54" stopIfTrue="1">
      <formula>#REF!+#REF!+F24+G24&lt;&gt;E24</formula>
    </cfRule>
  </conditionalFormatting>
  <conditionalFormatting sqref="E24:E25">
    <cfRule type="expression" dxfId="240" priority="53" stopIfTrue="1">
      <formula>E24&lt;&gt;#REF!+#REF!+F24</formula>
    </cfRule>
  </conditionalFormatting>
  <conditionalFormatting sqref="E27">
    <cfRule type="expression" dxfId="239" priority="48" stopIfTrue="1">
      <formula>#REF!+#REF!+F27+G27&lt;&gt;E27</formula>
    </cfRule>
  </conditionalFormatting>
  <conditionalFormatting sqref="E27">
    <cfRule type="expression" dxfId="238" priority="47" stopIfTrue="1">
      <formula>E27&lt;&gt;#REF!+#REF!+F27</formula>
    </cfRule>
  </conditionalFormatting>
  <conditionalFormatting sqref="E27">
    <cfRule type="expression" dxfId="237" priority="46" stopIfTrue="1">
      <formula>#REF!+#REF!+F27+G27&lt;&gt;E27</formula>
    </cfRule>
  </conditionalFormatting>
  <conditionalFormatting sqref="E27">
    <cfRule type="expression" dxfId="236" priority="45" stopIfTrue="1">
      <formula>E27&lt;&gt;#REF!+#REF!+F27</formula>
    </cfRule>
  </conditionalFormatting>
  <conditionalFormatting sqref="E28">
    <cfRule type="expression" dxfId="235" priority="44" stopIfTrue="1">
      <formula>#REF!+#REF!+F28+G28&lt;&gt;E28</formula>
    </cfRule>
  </conditionalFormatting>
  <conditionalFormatting sqref="E28">
    <cfRule type="expression" dxfId="234" priority="43" stopIfTrue="1">
      <formula>E28&lt;&gt;#REF!+#REF!+F28</formula>
    </cfRule>
  </conditionalFormatting>
  <conditionalFormatting sqref="E28">
    <cfRule type="expression" dxfId="233" priority="42" stopIfTrue="1">
      <formula>#REF!+#REF!+F28+G28&lt;&gt;E28</formula>
    </cfRule>
  </conditionalFormatting>
  <conditionalFormatting sqref="E28">
    <cfRule type="expression" dxfId="232" priority="41" stopIfTrue="1">
      <formula>E28&lt;&gt;#REF!+#REF!+F28</formula>
    </cfRule>
  </conditionalFormatting>
  <conditionalFormatting sqref="E26">
    <cfRule type="expression" dxfId="231" priority="40" stopIfTrue="1">
      <formula>#REF!+#REF!+F26+G26&lt;&gt;E26</formula>
    </cfRule>
  </conditionalFormatting>
  <conditionalFormatting sqref="E26">
    <cfRule type="expression" dxfId="230" priority="39" stopIfTrue="1">
      <formula>E26&lt;&gt;#REF!+#REF!+F26</formula>
    </cfRule>
  </conditionalFormatting>
  <conditionalFormatting sqref="E26">
    <cfRule type="expression" dxfId="229" priority="38" stopIfTrue="1">
      <formula>#REF!+#REF!+F26+G26&lt;&gt;E26</formula>
    </cfRule>
  </conditionalFormatting>
  <conditionalFormatting sqref="E26">
    <cfRule type="expression" dxfId="228" priority="37" stopIfTrue="1">
      <formula>E26&lt;&gt;#REF!+#REF!+F26</formula>
    </cfRule>
  </conditionalFormatting>
  <conditionalFormatting sqref="E27">
    <cfRule type="expression" dxfId="227" priority="36" stopIfTrue="1">
      <formula>#REF!+#REF!+F27+G27&lt;&gt;E27</formula>
    </cfRule>
  </conditionalFormatting>
  <conditionalFormatting sqref="E27">
    <cfRule type="expression" dxfId="226" priority="35" stopIfTrue="1">
      <formula>E27&lt;&gt;#REF!+#REF!+F27</formula>
    </cfRule>
  </conditionalFormatting>
  <conditionalFormatting sqref="E27">
    <cfRule type="expression" dxfId="225" priority="34" stopIfTrue="1">
      <formula>#REF!+#REF!+F27+G27&lt;&gt;E27</formula>
    </cfRule>
  </conditionalFormatting>
  <conditionalFormatting sqref="E27">
    <cfRule type="expression" dxfId="224" priority="33" stopIfTrue="1">
      <formula>E27&lt;&gt;#REF!+#REF!+F27</formula>
    </cfRule>
  </conditionalFormatting>
  <conditionalFormatting sqref="E28">
    <cfRule type="expression" dxfId="223" priority="32" stopIfTrue="1">
      <formula>#REF!+#REF!+F28+G28&lt;&gt;E28</formula>
    </cfRule>
  </conditionalFormatting>
  <conditionalFormatting sqref="E28">
    <cfRule type="expression" dxfId="222" priority="31" stopIfTrue="1">
      <formula>E28&lt;&gt;#REF!+#REF!+F28</formula>
    </cfRule>
  </conditionalFormatting>
  <conditionalFormatting sqref="E28">
    <cfRule type="expression" dxfId="221" priority="30" stopIfTrue="1">
      <formula>#REF!+#REF!+F28+G28&lt;&gt;E28</formula>
    </cfRule>
  </conditionalFormatting>
  <conditionalFormatting sqref="E28">
    <cfRule type="expression" dxfId="220" priority="29" stopIfTrue="1">
      <formula>E28&lt;&gt;#REF!+#REF!+F28</formula>
    </cfRule>
  </conditionalFormatting>
  <conditionalFormatting sqref="E29">
    <cfRule type="expression" dxfId="219" priority="28" stopIfTrue="1">
      <formula>#REF!+#REF!+F29+G29&lt;&gt;E29</formula>
    </cfRule>
  </conditionalFormatting>
  <conditionalFormatting sqref="E29">
    <cfRule type="expression" dxfId="218" priority="27" stopIfTrue="1">
      <formula>E29&lt;&gt;#REF!+#REF!+F29</formula>
    </cfRule>
  </conditionalFormatting>
  <conditionalFormatting sqref="E29">
    <cfRule type="expression" dxfId="217" priority="26" stopIfTrue="1">
      <formula>#REF!+#REF!+F29+G29&lt;&gt;E29</formula>
    </cfRule>
  </conditionalFormatting>
  <conditionalFormatting sqref="E29">
    <cfRule type="expression" dxfId="216" priority="25" stopIfTrue="1">
      <formula>E29&lt;&gt;#REF!+#REF!+F29</formula>
    </cfRule>
  </conditionalFormatting>
  <pageMargins left="0.39370078740157483" right="0.23622047244094491" top="0.39370078740157483" bottom="0.27559055118110237" header="0.31496062992125984" footer="0.31496062992125984"/>
  <pageSetup paperSize="9" scale="73" orientation="landscape" r:id="rId1"/>
  <rowBreaks count="1" manualBreakCount="1">
    <brk id="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75" zoomScaleNormal="75" workbookViewId="0">
      <selection activeCell="B28" sqref="B28"/>
    </sheetView>
  </sheetViews>
  <sheetFormatPr defaultRowHeight="12.75"/>
  <cols>
    <col min="1" max="1" width="10.85546875" style="1" customWidth="1"/>
    <col min="2" max="2" width="46.7109375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80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1"/>
    </row>
    <row r="2" spans="1:18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2"/>
    </row>
    <row r="4" spans="1:18" ht="19.5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2"/>
      <c r="Q4" s="362"/>
      <c r="R4" s="363"/>
    </row>
    <row r="5" spans="1:18" ht="1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5"/>
      <c r="Q5" s="365"/>
      <c r="R5" s="366"/>
    </row>
    <row r="6" spans="1:18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8"/>
      <c r="Q6" s="368"/>
      <c r="R6" s="369"/>
    </row>
    <row r="7" spans="1:18" ht="15" customHeight="1" thickBot="1">
      <c r="A7" s="327"/>
      <c r="B7" s="329"/>
      <c r="C7" s="332"/>
      <c r="D7" s="332"/>
      <c r="E7" s="370" t="s">
        <v>128</v>
      </c>
      <c r="F7" s="371"/>
      <c r="G7" s="371"/>
      <c r="H7" s="347" t="s">
        <v>129</v>
      </c>
      <c r="I7" s="358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35" t="s">
        <v>142</v>
      </c>
      <c r="R7" s="336"/>
    </row>
    <row r="8" spans="1:18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48"/>
      <c r="I8" s="377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159</v>
      </c>
      <c r="P8" s="338" t="s">
        <v>160</v>
      </c>
      <c r="Q8" s="350" t="s">
        <v>161</v>
      </c>
      <c r="R8" s="338" t="s">
        <v>143</v>
      </c>
    </row>
    <row r="9" spans="1:18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48"/>
      <c r="I9" s="378"/>
      <c r="J9" s="339"/>
      <c r="K9" s="351"/>
      <c r="L9" s="339"/>
      <c r="M9" s="351"/>
      <c r="N9" s="339"/>
      <c r="O9" s="351"/>
      <c r="P9" s="339"/>
      <c r="Q9" s="351"/>
      <c r="R9" s="339"/>
    </row>
    <row r="10" spans="1:18" ht="17.25" customHeight="1" thickBot="1">
      <c r="A10" s="327"/>
      <c r="B10" s="329"/>
      <c r="C10" s="332"/>
      <c r="D10" s="332"/>
      <c r="E10" s="332"/>
      <c r="F10" s="356"/>
      <c r="G10" s="373"/>
      <c r="H10" s="348"/>
      <c r="I10" s="378"/>
      <c r="J10" s="339"/>
      <c r="K10" s="351"/>
      <c r="L10" s="339"/>
      <c r="M10" s="351"/>
      <c r="N10" s="339"/>
      <c r="O10" s="351"/>
      <c r="P10" s="339"/>
      <c r="Q10" s="351"/>
      <c r="R10" s="339"/>
    </row>
    <row r="11" spans="1:18" ht="15.75" customHeight="1" thickBot="1">
      <c r="A11" s="327"/>
      <c r="B11" s="329"/>
      <c r="C11" s="332"/>
      <c r="D11" s="332"/>
      <c r="E11" s="332"/>
      <c r="F11" s="356"/>
      <c r="G11" s="373"/>
      <c r="H11" s="348"/>
      <c r="I11" s="378"/>
      <c r="J11" s="339"/>
      <c r="K11" s="351"/>
      <c r="L11" s="339"/>
      <c r="M11" s="351"/>
      <c r="N11" s="339"/>
      <c r="O11" s="351"/>
      <c r="P11" s="339"/>
      <c r="Q11" s="351"/>
      <c r="R11" s="339"/>
    </row>
    <row r="12" spans="1:18" ht="28.5" customHeight="1" thickBot="1">
      <c r="A12" s="327"/>
      <c r="B12" s="330"/>
      <c r="C12" s="334"/>
      <c r="D12" s="334"/>
      <c r="E12" s="334"/>
      <c r="F12" s="356"/>
      <c r="G12" s="373"/>
      <c r="H12" s="349"/>
      <c r="I12" s="379"/>
      <c r="J12" s="340"/>
      <c r="K12" s="352"/>
      <c r="L12" s="340"/>
      <c r="M12" s="352"/>
      <c r="N12" s="340"/>
      <c r="O12" s="352"/>
      <c r="P12" s="340"/>
      <c r="Q12" s="352"/>
      <c r="R12" s="340"/>
    </row>
    <row r="13" spans="1:18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9">
        <v>8</v>
      </c>
      <c r="I13" s="66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3">
        <v>17</v>
      </c>
      <c r="R13" s="14">
        <v>18</v>
      </c>
    </row>
    <row r="14" spans="1:18" ht="13.5" hidden="1" customHeight="1" thickBot="1">
      <c r="A14" s="15"/>
      <c r="B14" s="16"/>
      <c r="C14" s="3"/>
      <c r="D14" s="3"/>
      <c r="E14" s="62"/>
      <c r="F14" s="37"/>
      <c r="G14" s="16"/>
      <c r="H14" s="68"/>
      <c r="I14" s="38"/>
      <c r="J14" s="16"/>
      <c r="K14" s="17"/>
      <c r="L14" s="18"/>
      <c r="M14" s="17"/>
      <c r="N14" s="18"/>
      <c r="O14" s="102"/>
      <c r="P14" s="102"/>
      <c r="Q14" s="17"/>
      <c r="R14" s="19"/>
    </row>
    <row r="15" spans="1:18" ht="13.5" hidden="1" customHeight="1" thickBot="1">
      <c r="A15" s="15"/>
      <c r="B15" s="16"/>
      <c r="C15" s="3"/>
      <c r="D15" s="3"/>
      <c r="E15" s="62"/>
      <c r="F15" s="37"/>
      <c r="G15" s="16"/>
      <c r="H15" s="68"/>
      <c r="I15" s="38"/>
      <c r="J15" s="16"/>
      <c r="K15" s="17"/>
      <c r="L15" s="18"/>
      <c r="M15" s="17"/>
      <c r="N15" s="18"/>
      <c r="O15" s="102"/>
      <c r="P15" s="102"/>
      <c r="Q15" s="17"/>
      <c r="R15" s="19"/>
    </row>
    <row r="16" spans="1:18" ht="13.5" hidden="1" customHeight="1" thickBot="1">
      <c r="A16" s="15"/>
      <c r="B16" s="16"/>
      <c r="C16" s="3"/>
      <c r="D16" s="3"/>
      <c r="E16" s="62"/>
      <c r="F16" s="37"/>
      <c r="G16" s="16"/>
      <c r="H16" s="68"/>
      <c r="I16" s="38"/>
      <c r="J16" s="16"/>
      <c r="K16" s="17"/>
      <c r="L16" s="18"/>
      <c r="M16" s="17"/>
      <c r="N16" s="18"/>
      <c r="O16" s="102"/>
      <c r="P16" s="102"/>
      <c r="Q16" s="17"/>
      <c r="R16" s="19"/>
    </row>
    <row r="17" spans="1:20" ht="13.5" hidden="1" customHeight="1" thickBot="1">
      <c r="A17" s="15"/>
      <c r="B17" s="16"/>
      <c r="C17" s="3"/>
      <c r="D17" s="3"/>
      <c r="E17" s="62"/>
      <c r="F17" s="37"/>
      <c r="G17" s="16"/>
      <c r="H17" s="68"/>
      <c r="I17" s="38"/>
      <c r="J17" s="16"/>
      <c r="K17" s="17"/>
      <c r="L17" s="18"/>
      <c r="M17" s="17"/>
      <c r="N17" s="18"/>
      <c r="O17" s="102"/>
      <c r="P17" s="102"/>
      <c r="Q17" s="17"/>
      <c r="R17" s="19"/>
    </row>
    <row r="18" spans="1:20" ht="13.5" hidden="1" customHeight="1" thickBot="1">
      <c r="A18" s="15"/>
      <c r="B18" s="16"/>
      <c r="C18" s="3"/>
      <c r="D18" s="3"/>
      <c r="E18" s="62"/>
      <c r="F18" s="37"/>
      <c r="G18" s="16"/>
      <c r="H18" s="68"/>
      <c r="I18" s="38"/>
      <c r="J18" s="16"/>
      <c r="K18" s="17"/>
      <c r="L18" s="18"/>
      <c r="M18" s="17"/>
      <c r="N18" s="18"/>
      <c r="O18" s="102"/>
      <c r="P18" s="102"/>
      <c r="Q18" s="17"/>
      <c r="R18" s="19"/>
    </row>
    <row r="19" spans="1:20" ht="25.5" customHeight="1" thickBot="1">
      <c r="A19" s="46"/>
      <c r="B19" s="47"/>
      <c r="C19" s="48"/>
      <c r="D19" s="128"/>
      <c r="E19" s="49"/>
      <c r="F19" s="50"/>
      <c r="G19" s="52"/>
      <c r="H19" s="69"/>
      <c r="I19" s="51"/>
      <c r="J19" s="52"/>
      <c r="K19" s="22"/>
      <c r="L19" s="23"/>
      <c r="M19" s="22"/>
      <c r="N19" s="103"/>
      <c r="O19" s="110"/>
      <c r="P19" s="24"/>
      <c r="Q19" s="22"/>
      <c r="R19" s="24"/>
    </row>
    <row r="20" spans="1:20" ht="25.5" customHeight="1" thickBot="1">
      <c r="A20" s="46"/>
      <c r="B20" s="47"/>
      <c r="C20" s="48"/>
      <c r="D20" s="128"/>
      <c r="E20" s="49"/>
      <c r="F20" s="50"/>
      <c r="G20" s="52"/>
      <c r="H20" s="69"/>
      <c r="I20" s="51"/>
      <c r="J20" s="52"/>
      <c r="K20" s="22"/>
      <c r="L20" s="23"/>
      <c r="M20" s="22"/>
      <c r="N20" s="103"/>
      <c r="O20" s="22"/>
      <c r="P20" s="24"/>
      <c r="Q20" s="22"/>
      <c r="R20" s="24"/>
    </row>
    <row r="21" spans="1:20" ht="25.5" customHeight="1" thickBot="1">
      <c r="A21" s="46"/>
      <c r="B21" s="47"/>
      <c r="C21" s="48"/>
      <c r="D21" s="128"/>
      <c r="E21" s="49"/>
      <c r="F21" s="50"/>
      <c r="G21" s="52"/>
      <c r="H21" s="69"/>
      <c r="I21" s="51"/>
      <c r="J21" s="52"/>
      <c r="K21" s="22"/>
      <c r="L21" s="23"/>
      <c r="M21" s="22"/>
      <c r="N21" s="103"/>
      <c r="O21" s="22"/>
      <c r="P21" s="24"/>
      <c r="Q21" s="22"/>
      <c r="R21" s="24"/>
    </row>
    <row r="22" spans="1:20" ht="36.75" customHeight="1" thickBot="1">
      <c r="A22" s="46"/>
      <c r="B22" s="53"/>
      <c r="C22" s="48"/>
      <c r="D22" s="128"/>
      <c r="E22" s="49"/>
      <c r="F22" s="50"/>
      <c r="G22" s="52"/>
      <c r="H22" s="69"/>
      <c r="I22" s="51"/>
      <c r="J22" s="52"/>
      <c r="K22" s="22"/>
      <c r="L22" s="23"/>
      <c r="M22" s="22"/>
      <c r="N22" s="103"/>
      <c r="O22" s="22"/>
      <c r="P22" s="24"/>
      <c r="Q22" s="22"/>
      <c r="R22" s="24"/>
    </row>
    <row r="23" spans="1:20" ht="25.5" customHeight="1" thickBot="1">
      <c r="A23" s="46"/>
      <c r="B23" s="47"/>
      <c r="C23" s="48"/>
      <c r="D23" s="128"/>
      <c r="E23" s="49"/>
      <c r="F23" s="50"/>
      <c r="G23" s="52"/>
      <c r="H23" s="69"/>
      <c r="I23" s="51"/>
      <c r="J23" s="52"/>
      <c r="K23" s="22"/>
      <c r="L23" s="23"/>
      <c r="M23" s="22"/>
      <c r="N23" s="103"/>
      <c r="O23" s="22"/>
      <c r="P23" s="24"/>
      <c r="Q23" s="110"/>
      <c r="R23" s="24"/>
    </row>
    <row r="24" spans="1:20" ht="25.5" customHeight="1" thickBot="1">
      <c r="A24" s="46"/>
      <c r="B24" s="47"/>
      <c r="C24" s="48"/>
      <c r="D24" s="128"/>
      <c r="E24" s="49"/>
      <c r="F24" s="50"/>
      <c r="G24" s="52"/>
      <c r="H24" s="69"/>
      <c r="I24" s="51"/>
      <c r="J24" s="52"/>
      <c r="K24" s="22"/>
      <c r="L24" s="23"/>
      <c r="M24" s="22"/>
      <c r="N24" s="103"/>
      <c r="O24" s="22"/>
      <c r="P24" s="24"/>
      <c r="Q24" s="22"/>
      <c r="R24" s="24"/>
      <c r="T24" s="25"/>
    </row>
    <row r="25" spans="1:20" ht="25.5" customHeight="1" thickBot="1">
      <c r="A25" s="46"/>
      <c r="B25" s="47"/>
      <c r="C25" s="48"/>
      <c r="D25" s="128"/>
      <c r="E25" s="49"/>
      <c r="F25" s="50"/>
      <c r="G25" s="52"/>
      <c r="H25" s="69"/>
      <c r="I25" s="51"/>
      <c r="J25" s="52"/>
      <c r="K25" s="22"/>
      <c r="L25" s="23"/>
      <c r="M25" s="22"/>
      <c r="N25" s="103"/>
      <c r="O25" s="22"/>
      <c r="P25" s="24"/>
      <c r="Q25" s="22"/>
      <c r="R25" s="24"/>
    </row>
    <row r="26" spans="1:20" ht="25.5" customHeight="1" thickBot="1">
      <c r="A26" s="46"/>
      <c r="B26" s="47"/>
      <c r="C26" s="48"/>
      <c r="D26" s="128"/>
      <c r="E26" s="49"/>
      <c r="F26" s="50"/>
      <c r="G26" s="52"/>
      <c r="H26" s="69"/>
      <c r="I26" s="51"/>
      <c r="J26" s="52"/>
      <c r="K26" s="22"/>
      <c r="L26" s="23"/>
      <c r="M26" s="22"/>
      <c r="N26" s="103"/>
      <c r="O26" s="22"/>
      <c r="P26" s="111"/>
      <c r="Q26" s="22"/>
      <c r="R26" s="24"/>
    </row>
    <row r="27" spans="1:20" ht="25.5" customHeight="1" thickBot="1">
      <c r="A27" s="46"/>
      <c r="B27" s="47"/>
      <c r="C27" s="48"/>
      <c r="D27" s="128"/>
      <c r="E27" s="49"/>
      <c r="F27" s="50"/>
      <c r="G27" s="52"/>
      <c r="H27" s="69"/>
      <c r="I27" s="51"/>
      <c r="J27" s="52"/>
      <c r="K27" s="22"/>
      <c r="L27" s="23"/>
      <c r="M27" s="22"/>
      <c r="N27" s="103"/>
      <c r="O27" s="22"/>
      <c r="P27" s="24"/>
      <c r="Q27" s="22"/>
      <c r="R27" s="24"/>
    </row>
    <row r="28" spans="1:20" ht="26.25" customHeight="1" thickBot="1">
      <c r="A28" s="46"/>
      <c r="B28" s="53"/>
      <c r="C28" s="48"/>
      <c r="D28" s="128"/>
      <c r="E28" s="49"/>
      <c r="F28" s="50"/>
      <c r="G28" s="52"/>
      <c r="H28" s="69"/>
      <c r="I28" s="51"/>
      <c r="J28" s="52"/>
      <c r="K28" s="22"/>
      <c r="L28" s="23"/>
      <c r="M28" s="22"/>
      <c r="N28" s="103"/>
      <c r="O28" s="22"/>
      <c r="P28" s="24"/>
      <c r="Q28" s="22"/>
      <c r="R28" s="24"/>
    </row>
    <row r="29" spans="1:20" ht="25.5" customHeight="1" thickBot="1">
      <c r="A29" s="46"/>
      <c r="B29" s="47"/>
      <c r="C29" s="48"/>
      <c r="D29" s="128"/>
      <c r="E29" s="49"/>
      <c r="F29" s="50"/>
      <c r="G29" s="52"/>
      <c r="H29" s="69"/>
      <c r="I29" s="51"/>
      <c r="J29" s="52"/>
      <c r="K29" s="22"/>
      <c r="L29" s="23"/>
      <c r="M29" s="22"/>
      <c r="N29" s="103"/>
      <c r="O29" s="22"/>
      <c r="P29" s="24"/>
      <c r="Q29" s="22"/>
      <c r="R29" s="24"/>
    </row>
    <row r="30" spans="1:20" ht="25.5" customHeight="1" thickBot="1">
      <c r="A30" s="46"/>
      <c r="B30" s="47"/>
      <c r="C30" s="48"/>
      <c r="D30" s="128"/>
      <c r="E30" s="49"/>
      <c r="F30" s="50"/>
      <c r="G30" s="52"/>
      <c r="H30" s="69"/>
      <c r="I30" s="51"/>
      <c r="J30" s="52"/>
      <c r="K30" s="22"/>
      <c r="L30" s="23"/>
      <c r="M30" s="22"/>
      <c r="N30" s="103"/>
      <c r="O30" s="22"/>
      <c r="P30" s="24"/>
      <c r="Q30" s="22"/>
      <c r="R30" s="24"/>
    </row>
    <row r="31" spans="1:20" ht="25.5" customHeight="1" thickBot="1">
      <c r="A31" s="46"/>
      <c r="B31" s="47"/>
      <c r="C31" s="48"/>
      <c r="D31" s="128"/>
      <c r="E31" s="49"/>
      <c r="F31" s="50"/>
      <c r="G31" s="52"/>
      <c r="H31" s="69"/>
      <c r="I31" s="51"/>
      <c r="J31" s="52"/>
      <c r="K31" s="22"/>
      <c r="L31" s="23"/>
      <c r="M31" s="22"/>
      <c r="N31" s="103"/>
      <c r="O31" s="22"/>
      <c r="P31" s="24"/>
      <c r="Q31" s="22"/>
      <c r="R31" s="24"/>
    </row>
  </sheetData>
  <mergeCells count="29">
    <mergeCell ref="D6:D12"/>
    <mergeCell ref="E6:H6"/>
    <mergeCell ref="E7:G7"/>
    <mergeCell ref="Q7:R7"/>
    <mergeCell ref="E8:E12"/>
    <mergeCell ref="F8:G8"/>
    <mergeCell ref="I8:I12"/>
    <mergeCell ref="M7:N7"/>
    <mergeCell ref="O7:P7"/>
    <mergeCell ref="P8:P12"/>
    <mergeCell ref="K8:K12"/>
    <mergeCell ref="L8:L12"/>
    <mergeCell ref="M8:M12"/>
    <mergeCell ref="A2:R2"/>
    <mergeCell ref="A4:A12"/>
    <mergeCell ref="B4:B12"/>
    <mergeCell ref="C4:C12"/>
    <mergeCell ref="D4:H5"/>
    <mergeCell ref="I4:R6"/>
    <mergeCell ref="N8:N12"/>
    <mergeCell ref="O8:O12"/>
    <mergeCell ref="I7:J7"/>
    <mergeCell ref="K7:L7"/>
    <mergeCell ref="Q8:Q12"/>
    <mergeCell ref="R8:R12"/>
    <mergeCell ref="F9:F12"/>
    <mergeCell ref="G9:G12"/>
    <mergeCell ref="H7:H12"/>
    <mergeCell ref="J8:J12"/>
  </mergeCells>
  <conditionalFormatting sqref="E19:E31">
    <cfRule type="expression" dxfId="215" priority="72" stopIfTrue="1">
      <formula>#REF!+#REF!+F19+G19&lt;&gt;E19</formula>
    </cfRule>
  </conditionalFormatting>
  <conditionalFormatting sqref="E19:E31">
    <cfRule type="expression" dxfId="214" priority="71" stopIfTrue="1">
      <formula>E19&lt;&gt;#REF!+#REF!+F19</formula>
    </cfRule>
  </conditionalFormatting>
  <conditionalFormatting sqref="E19:E31">
    <cfRule type="expression" dxfId="213" priority="70" stopIfTrue="1">
      <formula>#REF!+#REF!+F19+G19&lt;&gt;E19</formula>
    </cfRule>
  </conditionalFormatting>
  <conditionalFormatting sqref="E19:E31">
    <cfRule type="expression" dxfId="212" priority="69" stopIfTrue="1">
      <formula>E19&lt;&gt;#REF!+#REF!+F19</formula>
    </cfRule>
  </conditionalFormatting>
  <conditionalFormatting sqref="E28">
    <cfRule type="expression" dxfId="211" priority="20" stopIfTrue="1">
      <formula>#REF!+#REF!+F28+G28&lt;&gt;E28</formula>
    </cfRule>
  </conditionalFormatting>
  <conditionalFormatting sqref="E28">
    <cfRule type="expression" dxfId="210" priority="19" stopIfTrue="1">
      <formula>E28&lt;&gt;#REF!+#REF!+F28</formula>
    </cfRule>
  </conditionalFormatting>
  <conditionalFormatting sqref="E28">
    <cfRule type="expression" dxfId="209" priority="18" stopIfTrue="1">
      <formula>#REF!+#REF!+F28+G28&lt;&gt;E28</formula>
    </cfRule>
  </conditionalFormatting>
  <conditionalFormatting sqref="E28">
    <cfRule type="expression" dxfId="208" priority="17" stopIfTrue="1">
      <formula>E28&lt;&gt;#REF!+#REF!+F28</formula>
    </cfRule>
  </conditionalFormatting>
  <conditionalFormatting sqref="E29">
    <cfRule type="expression" dxfId="207" priority="16" stopIfTrue="1">
      <formula>#REF!+#REF!+F29+G29&lt;&gt;E29</formula>
    </cfRule>
  </conditionalFormatting>
  <conditionalFormatting sqref="E29">
    <cfRule type="expression" dxfId="206" priority="15" stopIfTrue="1">
      <formula>E29&lt;&gt;#REF!+#REF!+F29</formula>
    </cfRule>
  </conditionalFormatting>
  <conditionalFormatting sqref="E29">
    <cfRule type="expression" dxfId="205" priority="14" stopIfTrue="1">
      <formula>#REF!+#REF!+F29+G29&lt;&gt;E29</formula>
    </cfRule>
  </conditionalFormatting>
  <conditionalFormatting sqref="E29">
    <cfRule type="expression" dxfId="204" priority="13" stopIfTrue="1">
      <formula>E29&lt;&gt;#REF!+#REF!+F29</formula>
    </cfRule>
  </conditionalFormatting>
  <conditionalFormatting sqref="E30">
    <cfRule type="expression" dxfId="203" priority="12" stopIfTrue="1">
      <formula>#REF!+#REF!+F30+G30&lt;&gt;E30</formula>
    </cfRule>
  </conditionalFormatting>
  <conditionalFormatting sqref="E30">
    <cfRule type="expression" dxfId="202" priority="11" stopIfTrue="1">
      <formula>E30&lt;&gt;#REF!+#REF!+F30</formula>
    </cfRule>
  </conditionalFormatting>
  <conditionalFormatting sqref="E30">
    <cfRule type="expression" dxfId="201" priority="10" stopIfTrue="1">
      <formula>#REF!+#REF!+F30+G30&lt;&gt;E30</formula>
    </cfRule>
  </conditionalFormatting>
  <conditionalFormatting sqref="E30">
    <cfRule type="expression" dxfId="200" priority="9" stopIfTrue="1">
      <formula>E30&lt;&gt;#REF!+#REF!+F30</formula>
    </cfRule>
  </conditionalFormatting>
  <conditionalFormatting sqref="E29 E31">
    <cfRule type="expression" dxfId="199" priority="8" stopIfTrue="1">
      <formula>#REF!+#REF!+F29+G29&lt;&gt;E29</formula>
    </cfRule>
  </conditionalFormatting>
  <conditionalFormatting sqref="E29 E31">
    <cfRule type="expression" dxfId="198" priority="7" stopIfTrue="1">
      <formula>E29&lt;&gt;#REF!+#REF!+F29</formula>
    </cfRule>
  </conditionalFormatting>
  <conditionalFormatting sqref="E29 E31">
    <cfRule type="expression" dxfId="197" priority="6" stopIfTrue="1">
      <formula>#REF!+#REF!+F29+G29&lt;&gt;E29</formula>
    </cfRule>
  </conditionalFormatting>
  <conditionalFormatting sqref="E29 E31">
    <cfRule type="expression" dxfId="196" priority="5" stopIfTrue="1">
      <formula>E29&lt;&gt;#REF!+#REF!+F29</formula>
    </cfRule>
  </conditionalFormatting>
  <conditionalFormatting sqref="E30">
    <cfRule type="expression" dxfId="195" priority="4" stopIfTrue="1">
      <formula>#REF!+#REF!+F30+G30&lt;&gt;E30</formula>
    </cfRule>
  </conditionalFormatting>
  <conditionalFormatting sqref="E30">
    <cfRule type="expression" dxfId="194" priority="3" stopIfTrue="1">
      <formula>E30&lt;&gt;#REF!+#REF!+F30</formula>
    </cfRule>
  </conditionalFormatting>
  <conditionalFormatting sqref="E30">
    <cfRule type="expression" dxfId="193" priority="2" stopIfTrue="1">
      <formula>#REF!+#REF!+F30+G30&lt;&gt;E30</formula>
    </cfRule>
  </conditionalFormatting>
  <conditionalFormatting sqref="E30">
    <cfRule type="expression" dxfId="192" priority="1" stopIfTrue="1">
      <formula>E30&lt;&gt;#REF!+#REF!+F30</formula>
    </cfRule>
  </conditionalFormatting>
  <pageMargins left="0.39370078740157483" right="0.23622047244094491" top="0.39370078740157483" bottom="0.27559055118110237" header="0.31496062992125984" footer="0.31496062992125984"/>
  <pageSetup paperSize="9" scale="74" orientation="landscape" r:id="rId1"/>
  <rowBreaks count="1" manualBreakCount="1">
    <brk id="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topLeftCell="A22" zoomScale="60" zoomScaleNormal="75" workbookViewId="0">
      <selection activeCell="C31" sqref="C31"/>
    </sheetView>
  </sheetViews>
  <sheetFormatPr defaultRowHeight="12.75"/>
  <cols>
    <col min="1" max="1" width="11.85546875" style="1" customWidth="1"/>
    <col min="2" max="2" width="40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80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1"/>
    </row>
    <row r="2" spans="1:18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2"/>
    </row>
    <row r="4" spans="1:18" ht="15.75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3"/>
      <c r="Q4" s="180"/>
      <c r="R4" s="180"/>
    </row>
    <row r="5" spans="1:18" ht="1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6"/>
      <c r="Q5" s="180"/>
      <c r="R5" s="180"/>
    </row>
    <row r="6" spans="1:18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9"/>
      <c r="Q6" s="180"/>
      <c r="R6" s="180"/>
    </row>
    <row r="7" spans="1:18" ht="15" customHeight="1" thickBot="1">
      <c r="A7" s="327"/>
      <c r="B7" s="329"/>
      <c r="C7" s="332"/>
      <c r="D7" s="332"/>
      <c r="E7" s="370" t="s">
        <v>128</v>
      </c>
      <c r="F7" s="371"/>
      <c r="G7" s="371"/>
      <c r="H7" s="347" t="s">
        <v>129</v>
      </c>
      <c r="I7" s="357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54"/>
      <c r="R7" s="354"/>
    </row>
    <row r="8" spans="1:18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48"/>
      <c r="I8" s="350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210</v>
      </c>
      <c r="P8" s="338" t="s">
        <v>211</v>
      </c>
      <c r="Q8" s="353"/>
      <c r="R8" s="353"/>
    </row>
    <row r="9" spans="1:18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48"/>
      <c r="I9" s="351"/>
      <c r="J9" s="339"/>
      <c r="K9" s="351"/>
      <c r="L9" s="339"/>
      <c r="M9" s="351"/>
      <c r="N9" s="339"/>
      <c r="O9" s="351"/>
      <c r="P9" s="339"/>
      <c r="Q9" s="353"/>
      <c r="R9" s="353"/>
    </row>
    <row r="10" spans="1:18" ht="17.25" customHeight="1" thickBot="1">
      <c r="A10" s="327"/>
      <c r="B10" s="329"/>
      <c r="C10" s="332"/>
      <c r="D10" s="332"/>
      <c r="E10" s="332"/>
      <c r="F10" s="356"/>
      <c r="G10" s="373"/>
      <c r="H10" s="348"/>
      <c r="I10" s="351"/>
      <c r="J10" s="339"/>
      <c r="K10" s="351"/>
      <c r="L10" s="339"/>
      <c r="M10" s="351"/>
      <c r="N10" s="339"/>
      <c r="O10" s="351"/>
      <c r="P10" s="339"/>
      <c r="Q10" s="353"/>
      <c r="R10" s="353"/>
    </row>
    <row r="11" spans="1:18" ht="15.75" customHeight="1" thickBot="1">
      <c r="A11" s="327"/>
      <c r="B11" s="329"/>
      <c r="C11" s="332"/>
      <c r="D11" s="332"/>
      <c r="E11" s="332"/>
      <c r="F11" s="356"/>
      <c r="G11" s="373"/>
      <c r="H11" s="348"/>
      <c r="I11" s="351"/>
      <c r="J11" s="339"/>
      <c r="K11" s="351"/>
      <c r="L11" s="339"/>
      <c r="M11" s="351"/>
      <c r="N11" s="339"/>
      <c r="O11" s="351"/>
      <c r="P11" s="339"/>
      <c r="Q11" s="353"/>
      <c r="R11" s="353"/>
    </row>
    <row r="12" spans="1:18" ht="28.5" customHeight="1" thickBot="1">
      <c r="A12" s="327"/>
      <c r="B12" s="330"/>
      <c r="C12" s="334"/>
      <c r="D12" s="334"/>
      <c r="E12" s="334"/>
      <c r="F12" s="356"/>
      <c r="G12" s="373"/>
      <c r="H12" s="349"/>
      <c r="I12" s="352"/>
      <c r="J12" s="340"/>
      <c r="K12" s="352"/>
      <c r="L12" s="340"/>
      <c r="M12" s="352"/>
      <c r="N12" s="340"/>
      <c r="O12" s="352"/>
      <c r="P12" s="340"/>
      <c r="Q12" s="353"/>
      <c r="R12" s="353"/>
    </row>
    <row r="13" spans="1:18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9">
        <v>8</v>
      </c>
      <c r="I13" s="13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02"/>
      <c r="R13" s="102"/>
    </row>
    <row r="14" spans="1:18" ht="13.5" hidden="1" customHeight="1" thickBot="1">
      <c r="A14" s="15"/>
      <c r="B14" s="16"/>
      <c r="C14" s="3"/>
      <c r="D14" s="3"/>
      <c r="E14" s="62"/>
      <c r="F14" s="37"/>
      <c r="G14" s="16"/>
      <c r="H14" s="68"/>
      <c r="I14" s="15"/>
      <c r="J14" s="16"/>
      <c r="K14" s="17"/>
      <c r="L14" s="18"/>
      <c r="M14" s="17"/>
      <c r="N14" s="18"/>
      <c r="O14" s="102"/>
      <c r="P14" s="183"/>
      <c r="Q14" s="102"/>
      <c r="R14" s="102"/>
    </row>
    <row r="15" spans="1:18" ht="13.5" hidden="1" customHeight="1" thickBot="1">
      <c r="A15" s="15"/>
      <c r="B15" s="16"/>
      <c r="C15" s="3"/>
      <c r="D15" s="3"/>
      <c r="E15" s="62"/>
      <c r="F15" s="37"/>
      <c r="G15" s="16"/>
      <c r="H15" s="68"/>
      <c r="I15" s="15"/>
      <c r="J15" s="16"/>
      <c r="K15" s="17"/>
      <c r="L15" s="18"/>
      <c r="M15" s="17"/>
      <c r="N15" s="18"/>
      <c r="O15" s="102"/>
      <c r="P15" s="183"/>
      <c r="Q15" s="102"/>
      <c r="R15" s="102"/>
    </row>
    <row r="16" spans="1:18" ht="13.5" hidden="1" customHeight="1" thickBot="1">
      <c r="A16" s="15"/>
      <c r="B16" s="16"/>
      <c r="C16" s="3"/>
      <c r="D16" s="3"/>
      <c r="E16" s="62"/>
      <c r="F16" s="37"/>
      <c r="G16" s="16"/>
      <c r="H16" s="68"/>
      <c r="I16" s="15"/>
      <c r="J16" s="16"/>
      <c r="K16" s="17"/>
      <c r="L16" s="18"/>
      <c r="M16" s="17"/>
      <c r="N16" s="18"/>
      <c r="O16" s="102"/>
      <c r="P16" s="183"/>
      <c r="Q16" s="102"/>
      <c r="R16" s="102"/>
    </row>
    <row r="17" spans="1:23" ht="13.5" hidden="1" customHeight="1" thickBot="1">
      <c r="A17" s="15"/>
      <c r="B17" s="16"/>
      <c r="C17" s="3"/>
      <c r="D17" s="3"/>
      <c r="E17" s="62"/>
      <c r="F17" s="37"/>
      <c r="G17" s="16"/>
      <c r="H17" s="68"/>
      <c r="I17" s="15"/>
      <c r="J17" s="16"/>
      <c r="K17" s="17"/>
      <c r="L17" s="18"/>
      <c r="M17" s="17"/>
      <c r="N17" s="18"/>
      <c r="O17" s="102"/>
      <c r="P17" s="183"/>
      <c r="Q17" s="102"/>
      <c r="R17" s="102"/>
    </row>
    <row r="18" spans="1:23" ht="13.5" hidden="1" customHeight="1" thickBot="1">
      <c r="A18" s="15"/>
      <c r="B18" s="16"/>
      <c r="C18" s="3"/>
      <c r="D18" s="3"/>
      <c r="E18" s="62"/>
      <c r="F18" s="37"/>
      <c r="G18" s="16"/>
      <c r="H18" s="68"/>
      <c r="I18" s="15"/>
      <c r="J18" s="16"/>
      <c r="K18" s="17"/>
      <c r="L18" s="18"/>
      <c r="M18" s="17"/>
      <c r="N18" s="18"/>
      <c r="O18" s="102"/>
      <c r="P18" s="183"/>
      <c r="Q18" s="102"/>
      <c r="R18" s="102"/>
    </row>
    <row r="19" spans="1:23" s="5" customFormat="1" ht="45" customHeight="1" thickBot="1">
      <c r="A19" s="26" t="s">
        <v>34</v>
      </c>
      <c r="B19" s="45" t="s">
        <v>138</v>
      </c>
      <c r="C19" s="27" t="s">
        <v>249</v>
      </c>
      <c r="D19" s="28">
        <f>D20+D26+'6'!D19+'6'!D24+'7'!D14+'7'!D19</f>
        <v>1900</v>
      </c>
      <c r="E19" s="28">
        <f>E20+E26+'6'!E19+'6'!E24+'7'!E14+'7'!E19</f>
        <v>1072</v>
      </c>
      <c r="F19" s="30">
        <f>F20+F26+'6'!F19+'6'!F24+'7'!F14+'7'!F19</f>
        <v>484</v>
      </c>
      <c r="G19" s="29">
        <f>G20+G26+'6'!G19+'6'!G24+'7'!G14+'7'!G19</f>
        <v>70</v>
      </c>
      <c r="H19" s="28">
        <f>H20+H26+'6'!H19+'6'!H24+'7'!H14+'7'!H19</f>
        <v>828</v>
      </c>
      <c r="I19" s="30">
        <v>0</v>
      </c>
      <c r="J19" s="29">
        <v>0</v>
      </c>
      <c r="K19" s="30">
        <f>K20+K26+'6'!K19+'6'!K24+'7'!K14+'7'!K19</f>
        <v>0</v>
      </c>
      <c r="L19" s="29">
        <f>L20+L26+'6'!L19+'6'!L24+'7'!L14+'7'!L19</f>
        <v>492</v>
      </c>
      <c r="M19" s="30">
        <f>M20+M26+'6'!M19+'6'!M24+'7'!M14+'7'!M19</f>
        <v>384</v>
      </c>
      <c r="N19" s="29">
        <f>N20+N26+'6'!N19+'6'!N24+'7'!N14+'7'!N19</f>
        <v>316</v>
      </c>
      <c r="O19" s="30">
        <f>O20+O26+'6'!O19+'6'!O24+'7'!O14+'7'!O19</f>
        <v>326</v>
      </c>
      <c r="P19" s="29">
        <f>P20+P26+'6'!P19+'6'!P24+'7'!P14+'7'!P19</f>
        <v>296</v>
      </c>
      <c r="Q19" s="186"/>
      <c r="R19" s="186"/>
      <c r="U19" s="117"/>
      <c r="V19" s="117"/>
    </row>
    <row r="20" spans="1:23" ht="64.5" customHeight="1" thickBot="1">
      <c r="A20" s="241" t="s">
        <v>47</v>
      </c>
      <c r="B20" s="253" t="s">
        <v>188</v>
      </c>
      <c r="C20" s="242" t="s">
        <v>165</v>
      </c>
      <c r="D20" s="244">
        <f>SUM(D21:D25)</f>
        <v>268</v>
      </c>
      <c r="E20" s="244">
        <f>SUM(E21:E25)</f>
        <v>160</v>
      </c>
      <c r="F20" s="244">
        <f t="shared" ref="F20:P20" si="0">SUM(F21:F25)</f>
        <v>90</v>
      </c>
      <c r="G20" s="244">
        <v>20</v>
      </c>
      <c r="H20" s="244">
        <f t="shared" si="0"/>
        <v>108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268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11"/>
      <c r="R20" s="211"/>
    </row>
    <row r="21" spans="1:23" ht="50.25" customHeight="1" thickBot="1">
      <c r="A21" s="46" t="s">
        <v>48</v>
      </c>
      <c r="B21" s="208" t="s">
        <v>223</v>
      </c>
      <c r="C21" s="126" t="s">
        <v>164</v>
      </c>
      <c r="D21" s="128">
        <f>E21</f>
        <v>54</v>
      </c>
      <c r="E21" s="71">
        <f>SUM(I21:P21)</f>
        <v>54</v>
      </c>
      <c r="F21" s="206">
        <v>36</v>
      </c>
      <c r="G21" s="72"/>
      <c r="H21" s="207"/>
      <c r="I21" s="214"/>
      <c r="J21" s="114"/>
      <c r="K21" s="73"/>
      <c r="L21" s="217">
        <v>54</v>
      </c>
      <c r="M21" s="73"/>
      <c r="N21" s="104"/>
      <c r="O21" s="73"/>
      <c r="P21" s="106"/>
      <c r="Q21" s="212"/>
      <c r="R21" s="212"/>
      <c r="W21" s="1">
        <f>96-54</f>
        <v>42</v>
      </c>
    </row>
    <row r="22" spans="1:23" ht="98.25" customHeight="1" thickBot="1">
      <c r="A22" s="46" t="s">
        <v>189</v>
      </c>
      <c r="B22" s="208" t="s">
        <v>224</v>
      </c>
      <c r="C22" s="126" t="s">
        <v>164</v>
      </c>
      <c r="D22" s="128">
        <f>E22</f>
        <v>64</v>
      </c>
      <c r="E22" s="71">
        <f t="shared" ref="E22" si="1">SUM(I22:P22)</f>
        <v>64</v>
      </c>
      <c r="F22" s="50">
        <v>30</v>
      </c>
      <c r="G22" s="52"/>
      <c r="H22" s="69"/>
      <c r="I22" s="215"/>
      <c r="J22" s="115"/>
      <c r="K22" s="22"/>
      <c r="L22" s="23">
        <v>64</v>
      </c>
      <c r="M22" s="22"/>
      <c r="N22" s="103"/>
      <c r="O22" s="22"/>
      <c r="P22" s="24"/>
      <c r="Q22" s="182"/>
      <c r="R22" s="182"/>
    </row>
    <row r="23" spans="1:23" ht="67.5" customHeight="1" thickBot="1">
      <c r="A23" s="46" t="s">
        <v>222</v>
      </c>
      <c r="B23" s="208" t="s">
        <v>225</v>
      </c>
      <c r="C23" s="126" t="s">
        <v>164</v>
      </c>
      <c r="D23" s="128">
        <v>42</v>
      </c>
      <c r="E23" s="71">
        <v>42</v>
      </c>
      <c r="F23" s="50">
        <v>24</v>
      </c>
      <c r="G23" s="52"/>
      <c r="H23" s="69"/>
      <c r="I23" s="215"/>
      <c r="J23" s="115"/>
      <c r="K23" s="22"/>
      <c r="L23" s="23">
        <v>42</v>
      </c>
      <c r="M23" s="22"/>
      <c r="N23" s="103"/>
      <c r="O23" s="22"/>
      <c r="P23" s="24"/>
      <c r="Q23" s="182"/>
      <c r="R23" s="182"/>
    </row>
    <row r="24" spans="1:23" ht="26.25" customHeight="1" thickBot="1">
      <c r="A24" s="75" t="s">
        <v>119</v>
      </c>
      <c r="B24" s="109" t="s">
        <v>8</v>
      </c>
      <c r="C24" s="126" t="s">
        <v>166</v>
      </c>
      <c r="D24" s="130">
        <f>H24</f>
        <v>36</v>
      </c>
      <c r="E24" s="71"/>
      <c r="F24" s="50"/>
      <c r="G24" s="52"/>
      <c r="H24" s="82">
        <v>36</v>
      </c>
      <c r="I24" s="215"/>
      <c r="J24" s="115"/>
      <c r="K24" s="22"/>
      <c r="L24" s="23">
        <v>36</v>
      </c>
      <c r="M24" s="35"/>
      <c r="N24" s="105"/>
      <c r="O24" s="35"/>
      <c r="P24" s="84"/>
      <c r="Q24" s="182"/>
      <c r="R24" s="182"/>
    </row>
    <row r="25" spans="1:23" ht="25.5" customHeight="1" thickBot="1">
      <c r="A25" s="85" t="s">
        <v>49</v>
      </c>
      <c r="B25" s="86" t="s">
        <v>9</v>
      </c>
      <c r="C25" s="126" t="s">
        <v>166</v>
      </c>
      <c r="D25" s="263">
        <f>H25</f>
        <v>72</v>
      </c>
      <c r="E25" s="264"/>
      <c r="F25" s="265"/>
      <c r="G25" s="266"/>
      <c r="H25" s="267">
        <f>SUM(K25:R25)</f>
        <v>72</v>
      </c>
      <c r="I25" s="268"/>
      <c r="J25" s="269"/>
      <c r="K25" s="270"/>
      <c r="L25" s="271">
        <v>72</v>
      </c>
      <c r="M25" s="270"/>
      <c r="N25" s="272"/>
      <c r="O25" s="270"/>
      <c r="P25" s="273"/>
      <c r="Q25" s="213"/>
      <c r="R25" s="213"/>
    </row>
    <row r="26" spans="1:23" ht="81" customHeight="1" thickBot="1">
      <c r="A26" s="241" t="s">
        <v>50</v>
      </c>
      <c r="B26" s="210" t="s">
        <v>191</v>
      </c>
      <c r="C26" s="262" t="s">
        <v>165</v>
      </c>
      <c r="D26" s="244">
        <f>SUM(D27:D31)</f>
        <v>300</v>
      </c>
      <c r="E26" s="243">
        <f>SUM(E27:E31)</f>
        <v>192</v>
      </c>
      <c r="F26" s="244">
        <f t="shared" ref="F26:P26" si="2">SUM(F27:F31)</f>
        <v>122</v>
      </c>
      <c r="G26" s="243">
        <f t="shared" si="2"/>
        <v>0</v>
      </c>
      <c r="H26" s="244">
        <f t="shared" si="2"/>
        <v>108</v>
      </c>
      <c r="I26" s="243">
        <f t="shared" si="2"/>
        <v>0</v>
      </c>
      <c r="J26" s="244">
        <f t="shared" si="2"/>
        <v>0</v>
      </c>
      <c r="K26" s="243">
        <f t="shared" si="2"/>
        <v>0</v>
      </c>
      <c r="L26" s="244">
        <f t="shared" si="2"/>
        <v>0</v>
      </c>
      <c r="M26" s="243">
        <f t="shared" si="2"/>
        <v>300</v>
      </c>
      <c r="N26" s="244">
        <f t="shared" si="2"/>
        <v>0</v>
      </c>
      <c r="O26" s="243">
        <f t="shared" si="2"/>
        <v>0</v>
      </c>
      <c r="P26" s="244">
        <f t="shared" si="2"/>
        <v>0</v>
      </c>
      <c r="Q26" s="212"/>
      <c r="R26" s="212"/>
    </row>
    <row r="27" spans="1:23" ht="67.5" customHeight="1" thickBot="1">
      <c r="A27" s="46" t="s">
        <v>51</v>
      </c>
      <c r="B27" s="209" t="s">
        <v>192</v>
      </c>
      <c r="C27" s="126" t="s">
        <v>164</v>
      </c>
      <c r="D27" s="274">
        <v>84</v>
      </c>
      <c r="E27" s="207">
        <v>84</v>
      </c>
      <c r="F27" s="275">
        <f>80-18</f>
        <v>62</v>
      </c>
      <c r="G27" s="72"/>
      <c r="H27" s="207"/>
      <c r="I27" s="214"/>
      <c r="J27" s="114"/>
      <c r="K27" s="73"/>
      <c r="L27" s="74"/>
      <c r="M27" s="218">
        <f>120-36</f>
        <v>84</v>
      </c>
      <c r="N27" s="104"/>
      <c r="O27" s="73"/>
      <c r="P27" s="106"/>
      <c r="Q27" s="212"/>
      <c r="R27" s="212"/>
    </row>
    <row r="28" spans="1:23" ht="96.75" customHeight="1" thickBot="1">
      <c r="A28" s="46" t="s">
        <v>190</v>
      </c>
      <c r="B28" s="209" t="s">
        <v>227</v>
      </c>
      <c r="C28" s="126" t="s">
        <v>164</v>
      </c>
      <c r="D28" s="128">
        <f>E28</f>
        <v>54</v>
      </c>
      <c r="E28" s="49">
        <f>SUM(K28:R28)</f>
        <v>54</v>
      </c>
      <c r="F28" s="50">
        <v>30</v>
      </c>
      <c r="G28" s="52"/>
      <c r="H28" s="69"/>
      <c r="I28" s="215"/>
      <c r="J28" s="115"/>
      <c r="K28" s="22"/>
      <c r="L28" s="23"/>
      <c r="M28" s="22">
        <f>72-18</f>
        <v>54</v>
      </c>
      <c r="N28" s="103"/>
      <c r="O28" s="22"/>
      <c r="P28" s="24"/>
      <c r="Q28" s="182"/>
      <c r="R28" s="182"/>
    </row>
    <row r="29" spans="1:23" ht="65.25" customHeight="1" thickBot="1">
      <c r="A29" s="46" t="s">
        <v>226</v>
      </c>
      <c r="B29" s="209" t="s">
        <v>228</v>
      </c>
      <c r="C29" s="126" t="s">
        <v>164</v>
      </c>
      <c r="D29" s="128">
        <v>54</v>
      </c>
      <c r="E29" s="49">
        <v>54</v>
      </c>
      <c r="F29" s="50">
        <f>12+18</f>
        <v>30</v>
      </c>
      <c r="G29" s="52"/>
      <c r="H29" s="69"/>
      <c r="I29" s="215"/>
      <c r="J29" s="115"/>
      <c r="K29" s="22"/>
      <c r="L29" s="23"/>
      <c r="M29" s="22">
        <f>36+18</f>
        <v>54</v>
      </c>
      <c r="N29" s="103"/>
      <c r="O29" s="22"/>
      <c r="P29" s="24"/>
      <c r="Q29" s="182"/>
      <c r="R29" s="182"/>
    </row>
    <row r="30" spans="1:23" ht="27" customHeight="1" thickBot="1">
      <c r="A30" s="75" t="s">
        <v>193</v>
      </c>
      <c r="B30" s="109" t="s">
        <v>8</v>
      </c>
      <c r="C30" s="48"/>
      <c r="D30" s="128"/>
      <c r="E30" s="49"/>
      <c r="F30" s="50"/>
      <c r="G30" s="52"/>
      <c r="H30" s="69"/>
      <c r="I30" s="215"/>
      <c r="J30" s="115"/>
      <c r="K30" s="22"/>
      <c r="L30" s="23"/>
      <c r="M30" s="22"/>
      <c r="N30" s="103"/>
      <c r="O30" s="22"/>
      <c r="P30" s="24"/>
      <c r="Q30" s="182"/>
      <c r="R30" s="182"/>
    </row>
    <row r="31" spans="1:23" ht="25.5" customHeight="1" thickBot="1">
      <c r="A31" s="85" t="s">
        <v>146</v>
      </c>
      <c r="B31" s="86" t="s">
        <v>9</v>
      </c>
      <c r="C31" s="77" t="s">
        <v>77</v>
      </c>
      <c r="D31" s="130">
        <f>H31</f>
        <v>108</v>
      </c>
      <c r="E31" s="79"/>
      <c r="F31" s="80"/>
      <c r="G31" s="81"/>
      <c r="H31" s="82">
        <f>SUM(K31:R31)</f>
        <v>108</v>
      </c>
      <c r="I31" s="216"/>
      <c r="J31" s="116"/>
      <c r="K31" s="35"/>
      <c r="L31" s="83"/>
      <c r="M31" s="35">
        <v>108</v>
      </c>
      <c r="N31" s="105"/>
      <c r="O31" s="35"/>
      <c r="P31" s="84"/>
      <c r="Q31" s="213"/>
      <c r="R31" s="213"/>
    </row>
  </sheetData>
  <mergeCells count="29">
    <mergeCell ref="M8:M12"/>
    <mergeCell ref="N8:N12"/>
    <mergeCell ref="Q8:Q12"/>
    <mergeCell ref="E6:H6"/>
    <mergeCell ref="H7:H12"/>
    <mergeCell ref="F8:G8"/>
    <mergeCell ref="I4:P6"/>
    <mergeCell ref="I8:I12"/>
    <mergeCell ref="F9:F12"/>
    <mergeCell ref="G9:G12"/>
    <mergeCell ref="J8:J12"/>
    <mergeCell ref="K8:K12"/>
    <mergeCell ref="L8:L12"/>
    <mergeCell ref="A2:R2"/>
    <mergeCell ref="A4:A12"/>
    <mergeCell ref="B4:B12"/>
    <mergeCell ref="C4:C12"/>
    <mergeCell ref="E7:G7"/>
    <mergeCell ref="I7:J7"/>
    <mergeCell ref="K7:L7"/>
    <mergeCell ref="M7:N7"/>
    <mergeCell ref="Q7:R7"/>
    <mergeCell ref="E8:E12"/>
    <mergeCell ref="O7:P7"/>
    <mergeCell ref="O8:O12"/>
    <mergeCell ref="P8:P12"/>
    <mergeCell ref="D4:H5"/>
    <mergeCell ref="D6:D12"/>
    <mergeCell ref="R8:R12"/>
  </mergeCells>
  <conditionalFormatting sqref="E28:E30 F20:G21 F20:R20 D20 E20:E25">
    <cfRule type="expression" dxfId="191" priority="152" stopIfTrue="1">
      <formula>#REF!+#REF!+E20+F20&lt;&gt;D20</formula>
    </cfRule>
  </conditionalFormatting>
  <conditionalFormatting sqref="E28:E30 F20:G21 F20:R20 D20 E20:E25">
    <cfRule type="expression" dxfId="190" priority="151" stopIfTrue="1">
      <formula>D20&lt;&gt;#REF!+#REF!+E20</formula>
    </cfRule>
  </conditionalFormatting>
  <conditionalFormatting sqref="E28:E30 F20:G21 F20:R20 D20 E20:E25">
    <cfRule type="expression" dxfId="189" priority="150" stopIfTrue="1">
      <formula>#REF!+#REF!+E20+F20&lt;&gt;D20</formula>
    </cfRule>
  </conditionalFormatting>
  <conditionalFormatting sqref="E28:E30 F20:G21 F20:R20 D20 E20:E25">
    <cfRule type="expression" dxfId="188" priority="149" stopIfTrue="1">
      <formula>D20&lt;&gt;#REF!+#REF!+E20</formula>
    </cfRule>
  </conditionalFormatting>
  <conditionalFormatting sqref="E27:G27">
    <cfRule type="expression" dxfId="187" priority="128" stopIfTrue="1">
      <formula>#REF!+#REF!+F27+G27&lt;&gt;E27</formula>
    </cfRule>
  </conditionalFormatting>
  <conditionalFormatting sqref="E27:G27">
    <cfRule type="expression" dxfId="186" priority="127" stopIfTrue="1">
      <formula>E27&lt;&gt;#REF!+#REF!+F27</formula>
    </cfRule>
  </conditionalFormatting>
  <conditionalFormatting sqref="E27:G27">
    <cfRule type="expression" dxfId="185" priority="126" stopIfTrue="1">
      <formula>#REF!+#REF!+F27+G27&lt;&gt;E27</formula>
    </cfRule>
  </conditionalFormatting>
  <conditionalFormatting sqref="E27:G27">
    <cfRule type="expression" dxfId="184" priority="125" stopIfTrue="1">
      <formula>E27&lt;&gt;#REF!+#REF!+F27</formula>
    </cfRule>
  </conditionalFormatting>
  <conditionalFormatting sqref="E25">
    <cfRule type="expression" dxfId="183" priority="120" stopIfTrue="1">
      <formula>#REF!+#REF!+F25+G25&lt;&gt;E25</formula>
    </cfRule>
  </conditionalFormatting>
  <conditionalFormatting sqref="E25">
    <cfRule type="expression" dxfId="182" priority="119" stopIfTrue="1">
      <formula>E25&lt;&gt;#REF!+#REF!+F25</formula>
    </cfRule>
  </conditionalFormatting>
  <conditionalFormatting sqref="E25">
    <cfRule type="expression" dxfId="181" priority="118" stopIfTrue="1">
      <formula>#REF!+#REF!+F25+G25&lt;&gt;E25</formula>
    </cfRule>
  </conditionalFormatting>
  <conditionalFormatting sqref="E25">
    <cfRule type="expression" dxfId="180" priority="117" stopIfTrue="1">
      <formula>E25&lt;&gt;#REF!+#REF!+F25</formula>
    </cfRule>
  </conditionalFormatting>
  <conditionalFormatting sqref="E27:G27">
    <cfRule type="expression" dxfId="179" priority="116" stopIfTrue="1">
      <formula>#REF!+#REF!+F27+G27&lt;&gt;E27</formula>
    </cfRule>
  </conditionalFormatting>
  <conditionalFormatting sqref="E27:G27">
    <cfRule type="expression" dxfId="178" priority="115" stopIfTrue="1">
      <formula>E27&lt;&gt;#REF!+#REF!+F27</formula>
    </cfRule>
  </conditionalFormatting>
  <conditionalFormatting sqref="E27:G27">
    <cfRule type="expression" dxfId="177" priority="114" stopIfTrue="1">
      <formula>#REF!+#REF!+F27+G27&lt;&gt;E27</formula>
    </cfRule>
  </conditionalFormatting>
  <conditionalFormatting sqref="E27:G27">
    <cfRule type="expression" dxfId="176" priority="113" stopIfTrue="1">
      <formula>E27&lt;&gt;#REF!+#REF!+F27</formula>
    </cfRule>
  </conditionalFormatting>
  <conditionalFormatting sqref="E31">
    <cfRule type="expression" dxfId="175" priority="96" stopIfTrue="1">
      <formula>#REF!+#REF!+F31+G31&lt;&gt;E31</formula>
    </cfRule>
  </conditionalFormatting>
  <conditionalFormatting sqref="E31">
    <cfRule type="expression" dxfId="174" priority="95" stopIfTrue="1">
      <formula>E31&lt;&gt;#REF!+#REF!+F31</formula>
    </cfRule>
  </conditionalFormatting>
  <conditionalFormatting sqref="E31">
    <cfRule type="expression" dxfId="173" priority="94" stopIfTrue="1">
      <formula>#REF!+#REF!+F31+G31&lt;&gt;E31</formula>
    </cfRule>
  </conditionalFormatting>
  <conditionalFormatting sqref="E31">
    <cfRule type="expression" dxfId="172" priority="93" stopIfTrue="1">
      <formula>E31&lt;&gt;#REF!+#REF!+F31</formula>
    </cfRule>
  </conditionalFormatting>
  <conditionalFormatting sqref="E31">
    <cfRule type="expression" dxfId="171" priority="88" stopIfTrue="1">
      <formula>#REF!+#REF!+F31+G31&lt;&gt;E31</formula>
    </cfRule>
  </conditionalFormatting>
  <conditionalFormatting sqref="E31">
    <cfRule type="expression" dxfId="170" priority="87" stopIfTrue="1">
      <formula>E31&lt;&gt;#REF!+#REF!+F31</formula>
    </cfRule>
  </conditionalFormatting>
  <conditionalFormatting sqref="E31">
    <cfRule type="expression" dxfId="169" priority="86" stopIfTrue="1">
      <formula>#REF!+#REF!+F31+G31&lt;&gt;E31</formula>
    </cfRule>
  </conditionalFormatting>
  <conditionalFormatting sqref="E31">
    <cfRule type="expression" dxfId="168" priority="85" stopIfTrue="1">
      <formula>E31&lt;&gt;#REF!+#REF!+F31</formula>
    </cfRule>
  </conditionalFormatting>
  <conditionalFormatting sqref="E27:G27">
    <cfRule type="expression" dxfId="167" priority="80" stopIfTrue="1">
      <formula>#REF!+#REF!+F27+G27&lt;&gt;E27</formula>
    </cfRule>
  </conditionalFormatting>
  <conditionalFormatting sqref="E27:G27">
    <cfRule type="expression" dxfId="166" priority="79" stopIfTrue="1">
      <formula>E27&lt;&gt;#REF!+#REF!+F27</formula>
    </cfRule>
  </conditionalFormatting>
  <conditionalFormatting sqref="E27:G27">
    <cfRule type="expression" dxfId="165" priority="78" stopIfTrue="1">
      <formula>#REF!+#REF!+F27+G27&lt;&gt;E27</formula>
    </cfRule>
  </conditionalFormatting>
  <conditionalFormatting sqref="E27:G27">
    <cfRule type="expression" dxfId="164" priority="77" stopIfTrue="1">
      <formula>E27&lt;&gt;#REF!+#REF!+F27</formula>
    </cfRule>
  </conditionalFormatting>
  <conditionalFormatting sqref="E31">
    <cfRule type="expression" dxfId="163" priority="60" stopIfTrue="1">
      <formula>#REF!+#REF!+F31+G31&lt;&gt;E31</formula>
    </cfRule>
  </conditionalFormatting>
  <conditionalFormatting sqref="E31">
    <cfRule type="expression" dxfId="162" priority="59" stopIfTrue="1">
      <formula>E31&lt;&gt;#REF!+#REF!+F31</formula>
    </cfRule>
  </conditionalFormatting>
  <conditionalFormatting sqref="E31">
    <cfRule type="expression" dxfId="161" priority="58" stopIfTrue="1">
      <formula>#REF!+#REF!+F31+G31&lt;&gt;E31</formula>
    </cfRule>
  </conditionalFormatting>
  <conditionalFormatting sqref="E31">
    <cfRule type="expression" dxfId="160" priority="57" stopIfTrue="1">
      <formula>E31&lt;&gt;#REF!+#REF!+F31</formula>
    </cfRule>
  </conditionalFormatting>
  <conditionalFormatting sqref="E31">
    <cfRule type="expression" dxfId="159" priority="4" stopIfTrue="1">
      <formula>#REF!+#REF!+F31+G31&lt;&gt;E31</formula>
    </cfRule>
  </conditionalFormatting>
  <conditionalFormatting sqref="E31">
    <cfRule type="expression" dxfId="158" priority="3" stopIfTrue="1">
      <formula>E31&lt;&gt;#REF!+#REF!+F31</formula>
    </cfRule>
  </conditionalFormatting>
  <conditionalFormatting sqref="E31">
    <cfRule type="expression" dxfId="157" priority="2" stopIfTrue="1">
      <formula>#REF!+#REF!+F31+G31&lt;&gt;E31</formula>
    </cfRule>
  </conditionalFormatting>
  <conditionalFormatting sqref="E31">
    <cfRule type="expression" dxfId="156" priority="1" stopIfTrue="1">
      <formula>E31&lt;&gt;#REF!+#REF!+F31</formula>
    </cfRule>
  </conditionalFormatting>
  <conditionalFormatting sqref="H20:H21 H27">
    <cfRule type="expression" dxfId="155" priority="153" stopIfTrue="1">
      <formula>#REF!+#REF!+#REF!+#REF!&lt;&gt;H20</formula>
    </cfRule>
  </conditionalFormatting>
  <conditionalFormatting sqref="H20:H21 H27">
    <cfRule type="expression" dxfId="154" priority="154" stopIfTrue="1">
      <formula>H20&lt;&gt;#REF!+#REF!+#REF!</formula>
    </cfRule>
  </conditionalFormatting>
  <conditionalFormatting sqref="H20:H21 H27">
    <cfRule type="expression" dxfId="153" priority="155" stopIfTrue="1">
      <formula>#REF!+#REF!+#REF!+#REF!&lt;&gt;H20</formula>
    </cfRule>
  </conditionalFormatting>
  <conditionalFormatting sqref="H20:H21 H27">
    <cfRule type="expression" dxfId="152" priority="156" stopIfTrue="1">
      <formula>H20&lt;&gt;#REF!+#REF!+#REF!</formula>
    </cfRule>
  </conditionalFormatting>
  <pageMargins left="0.39370078740157483" right="0.23622047244094491" top="0.51181102362204722" bottom="0.47244094488188981" header="0.51181102362204722" footer="0.51181102362204722"/>
  <pageSetup paperSize="9" scale="56" orientation="landscape" r:id="rId1"/>
  <headerFooter alignWithMargins="0"/>
  <rowBreaks count="1" manualBreakCount="1">
    <brk id="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topLeftCell="A10" zoomScale="70" zoomScaleNormal="75" zoomScaleSheetLayoutView="70" workbookViewId="0">
      <selection activeCell="C25" sqref="C25"/>
    </sheetView>
  </sheetViews>
  <sheetFormatPr defaultRowHeight="12.75"/>
  <cols>
    <col min="1" max="1" width="11.85546875" style="1" customWidth="1"/>
    <col min="2" max="2" width="40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147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1"/>
    </row>
    <row r="2" spans="1:18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2"/>
    </row>
    <row r="4" spans="1:18" ht="13.5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3"/>
      <c r="Q4" s="180"/>
      <c r="R4" s="180"/>
    </row>
    <row r="5" spans="1:18" ht="1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6"/>
      <c r="Q5" s="180"/>
      <c r="R5" s="180"/>
    </row>
    <row r="6" spans="1:18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9"/>
      <c r="Q6" s="180"/>
      <c r="R6" s="180"/>
    </row>
    <row r="7" spans="1:18" ht="15" customHeight="1" thickBot="1">
      <c r="A7" s="327"/>
      <c r="B7" s="329"/>
      <c r="C7" s="332"/>
      <c r="D7" s="332"/>
      <c r="E7" s="370" t="s">
        <v>128</v>
      </c>
      <c r="F7" s="371"/>
      <c r="G7" s="371"/>
      <c r="H7" s="347" t="s">
        <v>129</v>
      </c>
      <c r="I7" s="357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54"/>
      <c r="R7" s="354"/>
    </row>
    <row r="8" spans="1:18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48"/>
      <c r="I8" s="350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210</v>
      </c>
      <c r="P8" s="338" t="s">
        <v>211</v>
      </c>
      <c r="Q8" s="353"/>
      <c r="R8" s="353"/>
    </row>
    <row r="9" spans="1:18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48"/>
      <c r="I9" s="351"/>
      <c r="J9" s="339"/>
      <c r="K9" s="351"/>
      <c r="L9" s="339"/>
      <c r="M9" s="351"/>
      <c r="N9" s="339"/>
      <c r="O9" s="351"/>
      <c r="P9" s="339"/>
      <c r="Q9" s="353"/>
      <c r="R9" s="353"/>
    </row>
    <row r="10" spans="1:18" ht="17.25" customHeight="1" thickBot="1">
      <c r="A10" s="327"/>
      <c r="B10" s="329"/>
      <c r="C10" s="332"/>
      <c r="D10" s="332"/>
      <c r="E10" s="332"/>
      <c r="F10" s="356"/>
      <c r="G10" s="373"/>
      <c r="H10" s="348"/>
      <c r="I10" s="351"/>
      <c r="J10" s="339"/>
      <c r="K10" s="351"/>
      <c r="L10" s="339"/>
      <c r="M10" s="351"/>
      <c r="N10" s="339"/>
      <c r="O10" s="351"/>
      <c r="P10" s="339"/>
      <c r="Q10" s="353"/>
      <c r="R10" s="353"/>
    </row>
    <row r="11" spans="1:18" ht="15.75" customHeight="1" thickBot="1">
      <c r="A11" s="327"/>
      <c r="B11" s="329"/>
      <c r="C11" s="332"/>
      <c r="D11" s="332"/>
      <c r="E11" s="332"/>
      <c r="F11" s="356"/>
      <c r="G11" s="373"/>
      <c r="H11" s="348"/>
      <c r="I11" s="351"/>
      <c r="J11" s="339"/>
      <c r="K11" s="351"/>
      <c r="L11" s="339"/>
      <c r="M11" s="351"/>
      <c r="N11" s="339"/>
      <c r="O11" s="351"/>
      <c r="P11" s="339"/>
      <c r="Q11" s="353"/>
      <c r="R11" s="353"/>
    </row>
    <row r="12" spans="1:18" ht="27.75" customHeight="1" thickBot="1">
      <c r="A12" s="327"/>
      <c r="B12" s="330"/>
      <c r="C12" s="334"/>
      <c r="D12" s="334"/>
      <c r="E12" s="334"/>
      <c r="F12" s="356"/>
      <c r="G12" s="373"/>
      <c r="H12" s="349"/>
      <c r="I12" s="352"/>
      <c r="J12" s="340"/>
      <c r="K12" s="352"/>
      <c r="L12" s="340"/>
      <c r="M12" s="352"/>
      <c r="N12" s="340"/>
      <c r="O12" s="352"/>
      <c r="P12" s="340"/>
      <c r="Q12" s="353"/>
      <c r="R12" s="353"/>
    </row>
    <row r="13" spans="1:18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9">
        <v>8</v>
      </c>
      <c r="I13" s="13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02"/>
      <c r="R13" s="102"/>
    </row>
    <row r="14" spans="1:18" ht="13.5" hidden="1" customHeight="1" thickBot="1">
      <c r="A14" s="15"/>
      <c r="B14" s="16"/>
      <c r="C14" s="3"/>
      <c r="D14" s="3"/>
      <c r="E14" s="62"/>
      <c r="F14" s="37"/>
      <c r="G14" s="16"/>
      <c r="H14" s="68"/>
      <c r="I14" s="15"/>
      <c r="J14" s="16"/>
      <c r="K14" s="17"/>
      <c r="L14" s="18"/>
      <c r="M14" s="17"/>
      <c r="N14" s="18"/>
      <c r="O14" s="102"/>
      <c r="P14" s="183"/>
      <c r="Q14" s="102"/>
      <c r="R14" s="102"/>
    </row>
    <row r="15" spans="1:18" ht="13.5" hidden="1" customHeight="1" thickBot="1">
      <c r="A15" s="15"/>
      <c r="B15" s="16"/>
      <c r="C15" s="3"/>
      <c r="D15" s="3"/>
      <c r="E15" s="62"/>
      <c r="F15" s="37"/>
      <c r="G15" s="16"/>
      <c r="H15" s="68"/>
      <c r="I15" s="15"/>
      <c r="J15" s="16"/>
      <c r="K15" s="17"/>
      <c r="L15" s="18"/>
      <c r="M15" s="17"/>
      <c r="N15" s="18"/>
      <c r="O15" s="102"/>
      <c r="P15" s="183"/>
      <c r="Q15" s="102"/>
      <c r="R15" s="102"/>
    </row>
    <row r="16" spans="1:18" ht="13.5" hidden="1" customHeight="1" thickBot="1">
      <c r="A16" s="15"/>
      <c r="B16" s="16"/>
      <c r="C16" s="3"/>
      <c r="D16" s="3"/>
      <c r="E16" s="62"/>
      <c r="F16" s="37"/>
      <c r="G16" s="16"/>
      <c r="H16" s="68"/>
      <c r="I16" s="15"/>
      <c r="J16" s="16"/>
      <c r="K16" s="17"/>
      <c r="L16" s="18"/>
      <c r="M16" s="17"/>
      <c r="N16" s="18"/>
      <c r="O16" s="102"/>
      <c r="P16" s="183"/>
      <c r="Q16" s="102"/>
      <c r="R16" s="102"/>
    </row>
    <row r="17" spans="1:19" ht="13.5" hidden="1" customHeight="1" thickBot="1">
      <c r="A17" s="15"/>
      <c r="B17" s="16"/>
      <c r="C17" s="3"/>
      <c r="D17" s="3"/>
      <c r="E17" s="62"/>
      <c r="F17" s="37"/>
      <c r="G17" s="16"/>
      <c r="H17" s="68"/>
      <c r="I17" s="15"/>
      <c r="J17" s="16"/>
      <c r="K17" s="17"/>
      <c r="L17" s="18"/>
      <c r="M17" s="17"/>
      <c r="N17" s="18"/>
      <c r="O17" s="102"/>
      <c r="P17" s="183"/>
      <c r="Q17" s="102"/>
      <c r="R17" s="102"/>
    </row>
    <row r="18" spans="1:19" ht="13.5" hidden="1" customHeight="1" thickBot="1">
      <c r="A18" s="15"/>
      <c r="B18" s="16"/>
      <c r="C18" s="3"/>
      <c r="D18" s="3"/>
      <c r="E18" s="62"/>
      <c r="F18" s="37"/>
      <c r="G18" s="16"/>
      <c r="H18" s="68"/>
      <c r="I18" s="15"/>
      <c r="J18" s="16"/>
      <c r="K18" s="17"/>
      <c r="L18" s="18"/>
      <c r="M18" s="17"/>
      <c r="N18" s="18"/>
      <c r="O18" s="102"/>
      <c r="P18" s="183"/>
      <c r="Q18" s="102"/>
      <c r="R18" s="102"/>
    </row>
    <row r="19" spans="1:19" ht="49.5" customHeight="1" thickBot="1">
      <c r="A19" s="241" t="s">
        <v>52</v>
      </c>
      <c r="B19" s="210" t="s">
        <v>194</v>
      </c>
      <c r="C19" s="242" t="s">
        <v>165</v>
      </c>
      <c r="D19" s="243">
        <f>E19+H19</f>
        <v>218</v>
      </c>
      <c r="E19" s="244">
        <f>SUM(E20:E23)</f>
        <v>146</v>
      </c>
      <c r="F19" s="245">
        <f>SUM(F20:F22)</f>
        <v>80</v>
      </c>
      <c r="G19" s="246">
        <f>SUM(G21:G23)</f>
        <v>0</v>
      </c>
      <c r="H19" s="244">
        <f>SUM(H21:H23)</f>
        <v>72</v>
      </c>
      <c r="I19" s="247">
        <v>0</v>
      </c>
      <c r="J19" s="248">
        <v>0</v>
      </c>
      <c r="K19" s="249">
        <f t="shared" ref="K19:P19" si="0">SUM(K21:K23)</f>
        <v>0</v>
      </c>
      <c r="L19" s="250">
        <f t="shared" si="0"/>
        <v>0</v>
      </c>
      <c r="M19" s="249">
        <f t="shared" si="0"/>
        <v>0</v>
      </c>
      <c r="N19" s="251">
        <f t="shared" si="0"/>
        <v>132</v>
      </c>
      <c r="O19" s="249">
        <f t="shared" si="0"/>
        <v>0</v>
      </c>
      <c r="P19" s="252">
        <f t="shared" si="0"/>
        <v>0</v>
      </c>
      <c r="Q19" s="212"/>
      <c r="R19" s="212"/>
      <c r="S19" s="1">
        <f>346-218</f>
        <v>128</v>
      </c>
    </row>
    <row r="20" spans="1:19" ht="65.25" customHeight="1" thickBot="1">
      <c r="A20" s="46" t="s">
        <v>53</v>
      </c>
      <c r="B20" s="209" t="s">
        <v>229</v>
      </c>
      <c r="C20" s="77" t="s">
        <v>164</v>
      </c>
      <c r="D20" s="128">
        <f>E20</f>
        <v>86</v>
      </c>
      <c r="E20" s="219">
        <f>SUM(I20:P20)</f>
        <v>86</v>
      </c>
      <c r="F20" s="295">
        <v>50</v>
      </c>
      <c r="G20" s="72"/>
      <c r="H20" s="207"/>
      <c r="I20" s="214"/>
      <c r="J20" s="114"/>
      <c r="K20" s="73"/>
      <c r="L20" s="74"/>
      <c r="M20" s="73"/>
      <c r="N20" s="220">
        <v>86</v>
      </c>
      <c r="O20" s="73"/>
      <c r="P20" s="106"/>
      <c r="Q20" s="212"/>
      <c r="R20" s="212"/>
      <c r="S20" s="1">
        <f>156-86</f>
        <v>70</v>
      </c>
    </row>
    <row r="21" spans="1:19" ht="61.5" customHeight="1" thickBot="1">
      <c r="A21" s="46" t="s">
        <v>196</v>
      </c>
      <c r="B21" s="209" t="s">
        <v>230</v>
      </c>
      <c r="C21" s="77" t="s">
        <v>164</v>
      </c>
      <c r="D21" s="128">
        <f>E21</f>
        <v>60</v>
      </c>
      <c r="E21" s="219">
        <f>SUM(I21:P21)</f>
        <v>60</v>
      </c>
      <c r="F21" s="50">
        <v>30</v>
      </c>
      <c r="G21" s="52"/>
      <c r="H21" s="69"/>
      <c r="I21" s="215"/>
      <c r="J21" s="115"/>
      <c r="K21" s="22"/>
      <c r="L21" s="23"/>
      <c r="M21" s="22"/>
      <c r="N21" s="103">
        <v>60</v>
      </c>
      <c r="O21" s="22"/>
      <c r="P21" s="24"/>
      <c r="Q21" s="182"/>
      <c r="R21" s="182"/>
      <c r="S21" s="1">
        <f>118-60</f>
        <v>58</v>
      </c>
    </row>
    <row r="22" spans="1:19" ht="24" customHeight="1" thickBot="1">
      <c r="A22" s="75" t="s">
        <v>195</v>
      </c>
      <c r="B22" s="109" t="s">
        <v>8</v>
      </c>
      <c r="C22" s="48"/>
      <c r="D22" s="128"/>
      <c r="E22" s="49"/>
      <c r="F22" s="50"/>
      <c r="G22" s="52"/>
      <c r="H22" s="69"/>
      <c r="I22" s="215"/>
      <c r="J22" s="115"/>
      <c r="K22" s="22"/>
      <c r="L22" s="23"/>
      <c r="M22" s="22"/>
      <c r="N22" s="103"/>
      <c r="O22" s="22"/>
      <c r="P22" s="24"/>
      <c r="Q22" s="182"/>
      <c r="R22" s="182"/>
    </row>
    <row r="23" spans="1:19" ht="25.5" customHeight="1" thickBot="1">
      <c r="A23" s="85" t="s">
        <v>54</v>
      </c>
      <c r="B23" s="86" t="s">
        <v>9</v>
      </c>
      <c r="C23" s="77" t="s">
        <v>77</v>
      </c>
      <c r="D23" s="130">
        <f>H23</f>
        <v>72</v>
      </c>
      <c r="E23" s="79"/>
      <c r="F23" s="80"/>
      <c r="G23" s="81"/>
      <c r="H23" s="82">
        <f>SUM(K23:R23)</f>
        <v>72</v>
      </c>
      <c r="I23" s="216"/>
      <c r="J23" s="116"/>
      <c r="K23" s="35"/>
      <c r="L23" s="83"/>
      <c r="M23" s="35"/>
      <c r="N23" s="105">
        <v>72</v>
      </c>
      <c r="O23" s="35"/>
      <c r="P23" s="84"/>
      <c r="Q23" s="213"/>
      <c r="R23" s="213"/>
    </row>
    <row r="24" spans="1:19" ht="69.75" customHeight="1" thickBot="1">
      <c r="A24" s="241" t="s">
        <v>55</v>
      </c>
      <c r="B24" s="210" t="s">
        <v>198</v>
      </c>
      <c r="C24" s="242" t="s">
        <v>165</v>
      </c>
      <c r="D24" s="243">
        <f>E24+H24</f>
        <v>722</v>
      </c>
      <c r="E24" s="244">
        <f>SUM(E25:E28)</f>
        <v>398</v>
      </c>
      <c r="F24" s="245">
        <f>SUM(F25:F28)</f>
        <v>86</v>
      </c>
      <c r="G24" s="246">
        <f>SUM(G25:G28)</f>
        <v>30</v>
      </c>
      <c r="H24" s="244">
        <f>SUM(H25:H28)</f>
        <v>324</v>
      </c>
      <c r="I24" s="244">
        <f t="shared" ref="I24:P24" si="1">SUM(I25:I28)</f>
        <v>0</v>
      </c>
      <c r="J24" s="244">
        <f t="shared" si="1"/>
        <v>0</v>
      </c>
      <c r="K24" s="244">
        <f t="shared" si="1"/>
        <v>0</v>
      </c>
      <c r="L24" s="244">
        <f t="shared" si="1"/>
        <v>0</v>
      </c>
      <c r="M24" s="244">
        <f t="shared" si="1"/>
        <v>84</v>
      </c>
      <c r="N24" s="244">
        <f t="shared" si="1"/>
        <v>184</v>
      </c>
      <c r="O24" s="244">
        <f t="shared" si="1"/>
        <v>274</v>
      </c>
      <c r="P24" s="244">
        <f t="shared" si="1"/>
        <v>180</v>
      </c>
      <c r="Q24" s="212"/>
      <c r="R24" s="212"/>
    </row>
    <row r="25" spans="1:19" ht="50.25" customHeight="1" thickBot="1">
      <c r="A25" s="46" t="s">
        <v>115</v>
      </c>
      <c r="B25" s="209" t="s">
        <v>232</v>
      </c>
      <c r="C25" s="77" t="s">
        <v>235</v>
      </c>
      <c r="D25" s="128">
        <f>E25</f>
        <v>326</v>
      </c>
      <c r="E25" s="49">
        <f>SUM(K25:P25)</f>
        <v>326</v>
      </c>
      <c r="F25" s="50">
        <v>60</v>
      </c>
      <c r="G25" s="52">
        <v>30</v>
      </c>
      <c r="H25" s="69"/>
      <c r="I25" s="215"/>
      <c r="J25" s="115"/>
      <c r="K25" s="22"/>
      <c r="L25" s="23"/>
      <c r="M25" s="22">
        <v>48</v>
      </c>
      <c r="N25" s="103">
        <f>19*4</f>
        <v>76</v>
      </c>
      <c r="O25" s="22">
        <f>130-36</f>
        <v>94</v>
      </c>
      <c r="P25" s="24">
        <f>144-36</f>
        <v>108</v>
      </c>
      <c r="Q25" s="182"/>
      <c r="R25" s="182"/>
    </row>
    <row r="26" spans="1:19" ht="33" customHeight="1" thickBot="1">
      <c r="A26" s="46" t="s">
        <v>231</v>
      </c>
      <c r="B26" s="209" t="s">
        <v>233</v>
      </c>
      <c r="C26" s="77" t="s">
        <v>234</v>
      </c>
      <c r="D26" s="128"/>
      <c r="E26" s="49">
        <f>SUM(K26:P26)</f>
        <v>72</v>
      </c>
      <c r="F26" s="50">
        <v>26</v>
      </c>
      <c r="G26" s="52"/>
      <c r="H26" s="69"/>
      <c r="I26" s="215"/>
      <c r="J26" s="115"/>
      <c r="K26" s="22"/>
      <c r="L26" s="23"/>
      <c r="M26" s="22"/>
      <c r="N26" s="103"/>
      <c r="O26" s="22">
        <v>36</v>
      </c>
      <c r="P26" s="24">
        <v>36</v>
      </c>
      <c r="Q26" s="182"/>
      <c r="R26" s="182"/>
    </row>
    <row r="27" spans="1:19" ht="27" customHeight="1" thickBot="1">
      <c r="A27" s="75" t="s">
        <v>197</v>
      </c>
      <c r="B27" s="109" t="s">
        <v>8</v>
      </c>
      <c r="C27" s="48"/>
      <c r="D27" s="128"/>
      <c r="E27" s="49"/>
      <c r="F27" s="50"/>
      <c r="G27" s="52"/>
      <c r="H27" s="69"/>
      <c r="I27" s="215"/>
      <c r="J27" s="115"/>
      <c r="K27" s="22"/>
      <c r="L27" s="23"/>
      <c r="M27" s="22"/>
      <c r="N27" s="103"/>
      <c r="O27" s="22"/>
      <c r="P27" s="24"/>
      <c r="Q27" s="182"/>
      <c r="R27" s="182"/>
    </row>
    <row r="28" spans="1:19" ht="25.5" customHeight="1" thickBot="1">
      <c r="A28" s="85" t="s">
        <v>116</v>
      </c>
      <c r="B28" s="86" t="s">
        <v>9</v>
      </c>
      <c r="C28" s="77" t="s">
        <v>201</v>
      </c>
      <c r="D28" s="130">
        <f>H28</f>
        <v>324</v>
      </c>
      <c r="E28" s="79"/>
      <c r="F28" s="80"/>
      <c r="G28" s="81"/>
      <c r="H28" s="82">
        <f>SUM(K28:R28)</f>
        <v>324</v>
      </c>
      <c r="I28" s="216"/>
      <c r="J28" s="116"/>
      <c r="K28" s="35"/>
      <c r="L28" s="83"/>
      <c r="M28" s="35">
        <v>36</v>
      </c>
      <c r="N28" s="105">
        <v>108</v>
      </c>
      <c r="O28" s="35">
        <v>144</v>
      </c>
      <c r="P28" s="84">
        <v>36</v>
      </c>
      <c r="Q28" s="213"/>
      <c r="R28" s="213"/>
    </row>
  </sheetData>
  <mergeCells count="29">
    <mergeCell ref="E6:H6"/>
    <mergeCell ref="E7:G7"/>
    <mergeCell ref="Q7:R7"/>
    <mergeCell ref="E8:E12"/>
    <mergeCell ref="F8:G8"/>
    <mergeCell ref="I8:I12"/>
    <mergeCell ref="M7:N7"/>
    <mergeCell ref="O7:P7"/>
    <mergeCell ref="P8:P12"/>
    <mergeCell ref="K8:K12"/>
    <mergeCell ref="L8:L12"/>
    <mergeCell ref="M8:M12"/>
    <mergeCell ref="I4:P6"/>
    <mergeCell ref="A2:R2"/>
    <mergeCell ref="A4:A12"/>
    <mergeCell ref="B4:B12"/>
    <mergeCell ref="C4:C12"/>
    <mergeCell ref="D4:H5"/>
    <mergeCell ref="N8:N12"/>
    <mergeCell ref="O8:O12"/>
    <mergeCell ref="I7:J7"/>
    <mergeCell ref="K7:L7"/>
    <mergeCell ref="Q8:Q12"/>
    <mergeCell ref="R8:R12"/>
    <mergeCell ref="F9:F12"/>
    <mergeCell ref="G9:G12"/>
    <mergeCell ref="H7:H12"/>
    <mergeCell ref="J8:J12"/>
    <mergeCell ref="D6:D12"/>
  </mergeCells>
  <conditionalFormatting sqref="E28 F19:G20 E19:E22">
    <cfRule type="expression" dxfId="151" priority="132" stopIfTrue="1">
      <formula>#REF!+#REF!+F19+G19&lt;&gt;E19</formula>
    </cfRule>
  </conditionalFormatting>
  <conditionalFormatting sqref="E28 F19:G20 E19:E22">
    <cfRule type="expression" dxfId="150" priority="131" stopIfTrue="1">
      <formula>E19&lt;&gt;#REF!+#REF!+F19</formula>
    </cfRule>
  </conditionalFormatting>
  <conditionalFormatting sqref="E28 F19:G20 E19:E22">
    <cfRule type="expression" dxfId="149" priority="130" stopIfTrue="1">
      <formula>#REF!+#REF!+F19+G19&lt;&gt;E19</formula>
    </cfRule>
  </conditionalFormatting>
  <conditionalFormatting sqref="E28 F19:G20 E19:E22">
    <cfRule type="expression" dxfId="148" priority="129" stopIfTrue="1">
      <formula>E19&lt;&gt;#REF!+#REF!+F19</formula>
    </cfRule>
  </conditionalFormatting>
  <conditionalFormatting sqref="E23">
    <cfRule type="expression" dxfId="147" priority="128" stopIfTrue="1">
      <formula>#REF!+#REF!+F23+G23&lt;&gt;E23</formula>
    </cfRule>
  </conditionalFormatting>
  <conditionalFormatting sqref="E23">
    <cfRule type="expression" dxfId="146" priority="127" stopIfTrue="1">
      <formula>E23&lt;&gt;#REF!+#REF!+F23</formula>
    </cfRule>
  </conditionalFormatting>
  <conditionalFormatting sqref="E23">
    <cfRule type="expression" dxfId="145" priority="126" stopIfTrue="1">
      <formula>#REF!+#REF!+F23+G23&lt;&gt;E23</formula>
    </cfRule>
  </conditionalFormatting>
  <conditionalFormatting sqref="E23">
    <cfRule type="expression" dxfId="144" priority="125" stopIfTrue="1">
      <formula>E23&lt;&gt;#REF!+#REF!+F23</formula>
    </cfRule>
  </conditionalFormatting>
  <conditionalFormatting sqref="E25:E27">
    <cfRule type="expression" dxfId="143" priority="124" stopIfTrue="1">
      <formula>#REF!+#REF!+F25+G25&lt;&gt;E25</formula>
    </cfRule>
  </conditionalFormatting>
  <conditionalFormatting sqref="E25:E27">
    <cfRule type="expression" dxfId="142" priority="123" stopIfTrue="1">
      <formula>E25&lt;&gt;#REF!+#REF!+F25</formula>
    </cfRule>
  </conditionalFormatting>
  <conditionalFormatting sqref="E25:E27">
    <cfRule type="expression" dxfId="141" priority="122" stopIfTrue="1">
      <formula>#REF!+#REF!+F25+G25&lt;&gt;E25</formula>
    </cfRule>
  </conditionalFormatting>
  <conditionalFormatting sqref="E25:E27">
    <cfRule type="expression" dxfId="140" priority="121" stopIfTrue="1">
      <formula>E25&lt;&gt;#REF!+#REF!+F25</formula>
    </cfRule>
  </conditionalFormatting>
  <conditionalFormatting sqref="E24:G24">
    <cfRule type="expression" dxfId="139" priority="120" stopIfTrue="1">
      <formula>#REF!+#REF!+F24+G24&lt;&gt;E24</formula>
    </cfRule>
  </conditionalFormatting>
  <conditionalFormatting sqref="E24:G24">
    <cfRule type="expression" dxfId="138" priority="119" stopIfTrue="1">
      <formula>E24&lt;&gt;#REF!+#REF!+F24</formula>
    </cfRule>
  </conditionalFormatting>
  <conditionalFormatting sqref="E24:G24">
    <cfRule type="expression" dxfId="137" priority="118" stopIfTrue="1">
      <formula>#REF!+#REF!+F24+G24&lt;&gt;E24</formula>
    </cfRule>
  </conditionalFormatting>
  <conditionalFormatting sqref="E24:G24">
    <cfRule type="expression" dxfId="136" priority="117" stopIfTrue="1">
      <formula>E24&lt;&gt;#REF!+#REF!+F24</formula>
    </cfRule>
  </conditionalFormatting>
  <conditionalFormatting sqref="E25:E27">
    <cfRule type="expression" dxfId="135" priority="116" stopIfTrue="1">
      <formula>#REF!+#REF!+F25+G25&lt;&gt;E25</formula>
    </cfRule>
  </conditionalFormatting>
  <conditionalFormatting sqref="E25:E27">
    <cfRule type="expression" dxfId="134" priority="115" stopIfTrue="1">
      <formula>E25&lt;&gt;#REF!+#REF!+F25</formula>
    </cfRule>
  </conditionalFormatting>
  <conditionalFormatting sqref="E25:E27">
    <cfRule type="expression" dxfId="133" priority="114" stopIfTrue="1">
      <formula>#REF!+#REF!+F25+G25&lt;&gt;E25</formula>
    </cfRule>
  </conditionalFormatting>
  <conditionalFormatting sqref="E25:E27">
    <cfRule type="expression" dxfId="132" priority="113" stopIfTrue="1">
      <formula>E25&lt;&gt;#REF!+#REF!+F25</formula>
    </cfRule>
  </conditionalFormatting>
  <conditionalFormatting sqref="E28">
    <cfRule type="expression" dxfId="131" priority="112" stopIfTrue="1">
      <formula>#REF!+#REF!+F28+G28&lt;&gt;E28</formula>
    </cfRule>
  </conditionalFormatting>
  <conditionalFormatting sqref="E28">
    <cfRule type="expression" dxfId="130" priority="111" stopIfTrue="1">
      <formula>E28&lt;&gt;#REF!+#REF!+F28</formula>
    </cfRule>
  </conditionalFormatting>
  <conditionalFormatting sqref="E28">
    <cfRule type="expression" dxfId="129" priority="110" stopIfTrue="1">
      <formula>#REF!+#REF!+F28+G28&lt;&gt;E28</formula>
    </cfRule>
  </conditionalFormatting>
  <conditionalFormatting sqref="E28">
    <cfRule type="expression" dxfId="128" priority="109" stopIfTrue="1">
      <formula>E28&lt;&gt;#REF!+#REF!+F28</formula>
    </cfRule>
  </conditionalFormatting>
  <conditionalFormatting sqref="E25:E27">
    <cfRule type="expression" dxfId="127" priority="100" stopIfTrue="1">
      <formula>#REF!+#REF!+F25+G25&lt;&gt;E25</formula>
    </cfRule>
  </conditionalFormatting>
  <conditionalFormatting sqref="E25:E27">
    <cfRule type="expression" dxfId="126" priority="99" stopIfTrue="1">
      <formula>E25&lt;&gt;#REF!+#REF!+F25</formula>
    </cfRule>
  </conditionalFormatting>
  <conditionalFormatting sqref="E25:E27">
    <cfRule type="expression" dxfId="125" priority="98" stopIfTrue="1">
      <formula>#REF!+#REF!+F25+G25&lt;&gt;E25</formula>
    </cfRule>
  </conditionalFormatting>
  <conditionalFormatting sqref="E25:E27">
    <cfRule type="expression" dxfId="124" priority="97" stopIfTrue="1">
      <formula>E25&lt;&gt;#REF!+#REF!+F25</formula>
    </cfRule>
  </conditionalFormatting>
  <conditionalFormatting sqref="E28">
    <cfRule type="expression" dxfId="123" priority="96" stopIfTrue="1">
      <formula>#REF!+#REF!+F28+G28&lt;&gt;E28</formula>
    </cfRule>
  </conditionalFormatting>
  <conditionalFormatting sqref="E28">
    <cfRule type="expression" dxfId="122" priority="95" stopIfTrue="1">
      <formula>E28&lt;&gt;#REF!+#REF!+F28</formula>
    </cfRule>
  </conditionalFormatting>
  <conditionalFormatting sqref="E28">
    <cfRule type="expression" dxfId="121" priority="94" stopIfTrue="1">
      <formula>#REF!+#REF!+F28+G28&lt;&gt;E28</formula>
    </cfRule>
  </conditionalFormatting>
  <conditionalFormatting sqref="E28">
    <cfRule type="expression" dxfId="120" priority="93" stopIfTrue="1">
      <formula>E28&lt;&gt;#REF!+#REF!+F28</formula>
    </cfRule>
  </conditionalFormatting>
  <conditionalFormatting sqref="E28">
    <cfRule type="expression" dxfId="119" priority="52" stopIfTrue="1">
      <formula>#REF!+#REF!+F28+G28&lt;&gt;E28</formula>
    </cfRule>
  </conditionalFormatting>
  <conditionalFormatting sqref="E28">
    <cfRule type="expression" dxfId="118" priority="51" stopIfTrue="1">
      <formula>E28&lt;&gt;#REF!+#REF!+F28</formula>
    </cfRule>
  </conditionalFormatting>
  <conditionalFormatting sqref="E28">
    <cfRule type="expression" dxfId="117" priority="50" stopIfTrue="1">
      <formula>#REF!+#REF!+F28+G28&lt;&gt;E28</formula>
    </cfRule>
  </conditionalFormatting>
  <conditionalFormatting sqref="E28">
    <cfRule type="expression" dxfId="116" priority="49" stopIfTrue="1">
      <formula>E28&lt;&gt;#REF!+#REF!+F28</formula>
    </cfRule>
  </conditionalFormatting>
  <conditionalFormatting sqref="E19:G20 E21">
    <cfRule type="expression" dxfId="115" priority="44" stopIfTrue="1">
      <formula>#REF!+#REF!+F19+G19&lt;&gt;E19</formula>
    </cfRule>
  </conditionalFormatting>
  <conditionalFormatting sqref="E19:G20 E21">
    <cfRule type="expression" dxfId="114" priority="43" stopIfTrue="1">
      <formula>E19&lt;&gt;#REF!+#REF!+F19</formula>
    </cfRule>
  </conditionalFormatting>
  <conditionalFormatting sqref="E19:G20 E21">
    <cfRule type="expression" dxfId="113" priority="42" stopIfTrue="1">
      <formula>#REF!+#REF!+F19+G19&lt;&gt;E19</formula>
    </cfRule>
  </conditionalFormatting>
  <conditionalFormatting sqref="E19:G20 E21">
    <cfRule type="expression" dxfId="112" priority="41" stopIfTrue="1">
      <formula>E19&lt;&gt;#REF!+#REF!+F19</formula>
    </cfRule>
  </conditionalFormatting>
  <conditionalFormatting sqref="E21:E22">
    <cfRule type="expression" dxfId="111" priority="40" stopIfTrue="1">
      <formula>#REF!+#REF!+F21+G21&lt;&gt;E21</formula>
    </cfRule>
  </conditionalFormatting>
  <conditionalFormatting sqref="E21:E22">
    <cfRule type="expression" dxfId="110" priority="39" stopIfTrue="1">
      <formula>E21&lt;&gt;#REF!+#REF!+F21</formula>
    </cfRule>
  </conditionalFormatting>
  <conditionalFormatting sqref="E21:E22">
    <cfRule type="expression" dxfId="109" priority="38" stopIfTrue="1">
      <formula>#REF!+#REF!+F21+G21&lt;&gt;E21</formula>
    </cfRule>
  </conditionalFormatting>
  <conditionalFormatting sqref="E21:E22">
    <cfRule type="expression" dxfId="108" priority="37" stopIfTrue="1">
      <formula>E21&lt;&gt;#REF!+#REF!+F21</formula>
    </cfRule>
  </conditionalFormatting>
  <conditionalFormatting sqref="E23">
    <cfRule type="expression" dxfId="107" priority="36" stopIfTrue="1">
      <formula>#REF!+#REF!+F23+G23&lt;&gt;E23</formula>
    </cfRule>
  </conditionalFormatting>
  <conditionalFormatting sqref="E23">
    <cfRule type="expression" dxfId="106" priority="35" stopIfTrue="1">
      <formula>E23&lt;&gt;#REF!+#REF!+F23</formula>
    </cfRule>
  </conditionalFormatting>
  <conditionalFormatting sqref="E23">
    <cfRule type="expression" dxfId="105" priority="34" stopIfTrue="1">
      <formula>#REF!+#REF!+F23+G23&lt;&gt;E23</formula>
    </cfRule>
  </conditionalFormatting>
  <conditionalFormatting sqref="E23">
    <cfRule type="expression" dxfId="104" priority="33" stopIfTrue="1">
      <formula>E23&lt;&gt;#REF!+#REF!+F23</formula>
    </cfRule>
  </conditionalFormatting>
  <conditionalFormatting sqref="E21:E22">
    <cfRule type="expression" dxfId="103" priority="32" stopIfTrue="1">
      <formula>#REF!+#REF!+F21+G21&lt;&gt;E21</formula>
    </cfRule>
  </conditionalFormatting>
  <conditionalFormatting sqref="E21:E22">
    <cfRule type="expression" dxfId="102" priority="31" stopIfTrue="1">
      <formula>E21&lt;&gt;#REF!+#REF!+F21</formula>
    </cfRule>
  </conditionalFormatting>
  <conditionalFormatting sqref="E21:E22">
    <cfRule type="expression" dxfId="101" priority="30" stopIfTrue="1">
      <formula>#REF!+#REF!+F21+G21&lt;&gt;E21</formula>
    </cfRule>
  </conditionalFormatting>
  <conditionalFormatting sqref="E21:E22">
    <cfRule type="expression" dxfId="100" priority="29" stopIfTrue="1">
      <formula>E21&lt;&gt;#REF!+#REF!+F21</formula>
    </cfRule>
  </conditionalFormatting>
  <conditionalFormatting sqref="E24:G24">
    <cfRule type="expression" dxfId="99" priority="24" stopIfTrue="1">
      <formula>#REF!+#REF!+F24+G24&lt;&gt;E24</formula>
    </cfRule>
  </conditionalFormatting>
  <conditionalFormatting sqref="E24:G24">
    <cfRule type="expression" dxfId="98" priority="23" stopIfTrue="1">
      <formula>E24&lt;&gt;#REF!+#REF!+F24</formula>
    </cfRule>
  </conditionalFormatting>
  <conditionalFormatting sqref="E24:G24">
    <cfRule type="expression" dxfId="97" priority="22" stopIfTrue="1">
      <formula>#REF!+#REF!+F24+G24&lt;&gt;E24</formula>
    </cfRule>
  </conditionalFormatting>
  <conditionalFormatting sqref="E24:G24">
    <cfRule type="expression" dxfId="96" priority="21" stopIfTrue="1">
      <formula>E24&lt;&gt;#REF!+#REF!+F24</formula>
    </cfRule>
  </conditionalFormatting>
  <conditionalFormatting sqref="E25:E27">
    <cfRule type="expression" dxfId="95" priority="20" stopIfTrue="1">
      <formula>#REF!+#REF!+F25+G25&lt;&gt;E25</formula>
    </cfRule>
  </conditionalFormatting>
  <conditionalFormatting sqref="E25:E27">
    <cfRule type="expression" dxfId="94" priority="19" stopIfTrue="1">
      <formula>E25&lt;&gt;#REF!+#REF!+F25</formula>
    </cfRule>
  </conditionalFormatting>
  <conditionalFormatting sqref="E25:E27">
    <cfRule type="expression" dxfId="93" priority="18" stopIfTrue="1">
      <formula>#REF!+#REF!+F25+G25&lt;&gt;E25</formula>
    </cfRule>
  </conditionalFormatting>
  <conditionalFormatting sqref="E25:E27">
    <cfRule type="expression" dxfId="92" priority="17" stopIfTrue="1">
      <formula>E25&lt;&gt;#REF!+#REF!+F25</formula>
    </cfRule>
  </conditionalFormatting>
  <conditionalFormatting sqref="E28">
    <cfRule type="expression" dxfId="91" priority="12" stopIfTrue="1">
      <formula>#REF!+#REF!+F28+G28&lt;&gt;E28</formula>
    </cfRule>
  </conditionalFormatting>
  <conditionalFormatting sqref="E28">
    <cfRule type="expression" dxfId="90" priority="11" stopIfTrue="1">
      <formula>E28&lt;&gt;#REF!+#REF!+F28</formula>
    </cfRule>
  </conditionalFormatting>
  <conditionalFormatting sqref="E28">
    <cfRule type="expression" dxfId="89" priority="10" stopIfTrue="1">
      <formula>#REF!+#REF!+F28+G28&lt;&gt;E28</formula>
    </cfRule>
  </conditionalFormatting>
  <conditionalFormatting sqref="E28">
    <cfRule type="expression" dxfId="88" priority="9" stopIfTrue="1">
      <formula>E28&lt;&gt;#REF!+#REF!+F28</formula>
    </cfRule>
  </conditionalFormatting>
  <conditionalFormatting sqref="E25:E27">
    <cfRule type="expression" dxfId="87" priority="8" stopIfTrue="1">
      <formula>#REF!+#REF!+F25+G25&lt;&gt;E25</formula>
    </cfRule>
  </conditionalFormatting>
  <conditionalFormatting sqref="E25:E27">
    <cfRule type="expression" dxfId="86" priority="7" stopIfTrue="1">
      <formula>E25&lt;&gt;#REF!+#REF!+F25</formula>
    </cfRule>
  </conditionalFormatting>
  <conditionalFormatting sqref="E25:E27">
    <cfRule type="expression" dxfId="85" priority="6" stopIfTrue="1">
      <formula>#REF!+#REF!+F25+G25&lt;&gt;E25</formula>
    </cfRule>
  </conditionalFormatting>
  <conditionalFormatting sqref="E25:E27">
    <cfRule type="expression" dxfId="84" priority="5" stopIfTrue="1">
      <formula>E25&lt;&gt;#REF!+#REF!+F25</formula>
    </cfRule>
  </conditionalFormatting>
  <conditionalFormatting sqref="H19:H20 H24:H27 I24:P24">
    <cfRule type="expression" dxfId="83" priority="133" stopIfTrue="1">
      <formula>#REF!+#REF!+#REF!+#REF!&lt;&gt;H19</formula>
    </cfRule>
  </conditionalFormatting>
  <conditionalFormatting sqref="H19:H20 H24:H27 I24:P24">
    <cfRule type="expression" dxfId="82" priority="134" stopIfTrue="1">
      <formula>H19&lt;&gt;#REF!+#REF!+#REF!</formula>
    </cfRule>
  </conditionalFormatting>
  <conditionalFormatting sqref="H19:H20 H24:H27 I24:P24">
    <cfRule type="expression" dxfId="81" priority="135" stopIfTrue="1">
      <formula>#REF!+#REF!+#REF!+#REF!&lt;&gt;H19</formula>
    </cfRule>
  </conditionalFormatting>
  <conditionalFormatting sqref="H19:H20 H24:H27 I24:P24">
    <cfRule type="expression" dxfId="80" priority="136" stopIfTrue="1">
      <formula>H19&lt;&gt;#REF!+#REF!+#REF!</formula>
    </cfRule>
  </conditionalFormatting>
  <pageMargins left="0.39370078740157483" right="0.23622047244094491" top="0.51181102362204722" bottom="0.47244094488188981" header="0.51181102362204722" footer="0.51181102362204722"/>
  <pageSetup paperSize="9" scale="83" orientation="landscape" r:id="rId1"/>
  <headerFooter alignWithMargins="0"/>
  <rowBreaks count="1" manualBreakCount="1">
    <brk id="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view="pageBreakPreview" topLeftCell="A19" zoomScale="70" zoomScaleNormal="75" zoomScaleSheetLayoutView="70" workbookViewId="0">
      <selection activeCell="G42" sqref="G42"/>
    </sheetView>
  </sheetViews>
  <sheetFormatPr defaultRowHeight="12.75"/>
  <cols>
    <col min="1" max="1" width="11.85546875" style="1" customWidth="1"/>
    <col min="2" max="2" width="40" style="1" customWidth="1"/>
    <col min="3" max="3" width="18.85546875" style="1" customWidth="1"/>
    <col min="4" max="4" width="9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29" ht="16.5" customHeight="1">
      <c r="A1" s="6" t="s">
        <v>157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1"/>
    </row>
    <row r="2" spans="1:29" ht="15.75" customHeight="1">
      <c r="A2" s="324" t="s">
        <v>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29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2"/>
    </row>
    <row r="4" spans="1:29" ht="17.25" customHeight="1" thickBot="1">
      <c r="A4" s="327" t="s">
        <v>1</v>
      </c>
      <c r="B4" s="328" t="s">
        <v>18</v>
      </c>
      <c r="C4" s="331" t="s">
        <v>19</v>
      </c>
      <c r="D4" s="341" t="s">
        <v>126</v>
      </c>
      <c r="E4" s="342"/>
      <c r="F4" s="342"/>
      <c r="G4" s="342"/>
      <c r="H4" s="342"/>
      <c r="I4" s="361" t="s">
        <v>170</v>
      </c>
      <c r="J4" s="362"/>
      <c r="K4" s="362"/>
      <c r="L4" s="362"/>
      <c r="M4" s="362"/>
      <c r="N4" s="362"/>
      <c r="O4" s="362"/>
      <c r="P4" s="363"/>
      <c r="Q4" s="180"/>
      <c r="R4" s="180"/>
    </row>
    <row r="5" spans="1:29" ht="9.75" customHeight="1" thickBot="1">
      <c r="A5" s="327"/>
      <c r="B5" s="329"/>
      <c r="C5" s="332"/>
      <c r="D5" s="343"/>
      <c r="E5" s="344"/>
      <c r="F5" s="344"/>
      <c r="G5" s="344"/>
      <c r="H5" s="344"/>
      <c r="I5" s="364"/>
      <c r="J5" s="365"/>
      <c r="K5" s="365"/>
      <c r="L5" s="365"/>
      <c r="M5" s="365"/>
      <c r="N5" s="365"/>
      <c r="O5" s="365"/>
      <c r="P5" s="366"/>
      <c r="Q5" s="180"/>
      <c r="R5" s="180"/>
    </row>
    <row r="6" spans="1:29" ht="15" customHeight="1" thickBot="1">
      <c r="A6" s="327"/>
      <c r="B6" s="329"/>
      <c r="C6" s="332"/>
      <c r="D6" s="331" t="s">
        <v>145</v>
      </c>
      <c r="E6" s="345" t="s">
        <v>144</v>
      </c>
      <c r="F6" s="346"/>
      <c r="G6" s="346"/>
      <c r="H6" s="346"/>
      <c r="I6" s="367"/>
      <c r="J6" s="368"/>
      <c r="K6" s="368"/>
      <c r="L6" s="368"/>
      <c r="M6" s="368"/>
      <c r="N6" s="368"/>
      <c r="O6" s="368"/>
      <c r="P6" s="369"/>
      <c r="Q6" s="180"/>
      <c r="R6" s="180"/>
    </row>
    <row r="7" spans="1:29" ht="15" customHeight="1" thickBot="1">
      <c r="A7" s="327"/>
      <c r="B7" s="329"/>
      <c r="C7" s="332"/>
      <c r="D7" s="332"/>
      <c r="E7" s="370" t="s">
        <v>128</v>
      </c>
      <c r="F7" s="371"/>
      <c r="G7" s="371"/>
      <c r="H7" s="347" t="s">
        <v>129</v>
      </c>
      <c r="I7" s="357" t="s">
        <v>14</v>
      </c>
      <c r="J7" s="358"/>
      <c r="K7" s="335" t="s">
        <v>15</v>
      </c>
      <c r="L7" s="337"/>
      <c r="M7" s="335" t="s">
        <v>16</v>
      </c>
      <c r="N7" s="337"/>
      <c r="O7" s="335" t="s">
        <v>81</v>
      </c>
      <c r="P7" s="336"/>
      <c r="Q7" s="354"/>
      <c r="R7" s="354"/>
    </row>
    <row r="8" spans="1:29" ht="15" customHeight="1" thickBot="1">
      <c r="A8" s="327"/>
      <c r="B8" s="329"/>
      <c r="C8" s="332"/>
      <c r="D8" s="332"/>
      <c r="E8" s="331" t="s">
        <v>20</v>
      </c>
      <c r="F8" s="359" t="s">
        <v>70</v>
      </c>
      <c r="G8" s="360"/>
      <c r="H8" s="348"/>
      <c r="I8" s="350" t="s">
        <v>82</v>
      </c>
      <c r="J8" s="338" t="s">
        <v>83</v>
      </c>
      <c r="K8" s="350" t="s">
        <v>68</v>
      </c>
      <c r="L8" s="338" t="s">
        <v>91</v>
      </c>
      <c r="M8" s="350" t="s">
        <v>92</v>
      </c>
      <c r="N8" s="338" t="s">
        <v>93</v>
      </c>
      <c r="O8" s="350" t="s">
        <v>210</v>
      </c>
      <c r="P8" s="338" t="s">
        <v>211</v>
      </c>
      <c r="Q8" s="353"/>
      <c r="R8" s="353"/>
    </row>
    <row r="9" spans="1:29" ht="15" customHeight="1" thickBot="1">
      <c r="A9" s="327"/>
      <c r="B9" s="329"/>
      <c r="C9" s="333"/>
      <c r="D9" s="332"/>
      <c r="E9" s="332"/>
      <c r="F9" s="355" t="s">
        <v>66</v>
      </c>
      <c r="G9" s="372" t="s">
        <v>127</v>
      </c>
      <c r="H9" s="348"/>
      <c r="I9" s="351"/>
      <c r="J9" s="339"/>
      <c r="K9" s="351"/>
      <c r="L9" s="339"/>
      <c r="M9" s="351"/>
      <c r="N9" s="339"/>
      <c r="O9" s="351"/>
      <c r="P9" s="339"/>
      <c r="Q9" s="353"/>
      <c r="R9" s="353"/>
    </row>
    <row r="10" spans="1:29" ht="17.25" customHeight="1" thickBot="1">
      <c r="A10" s="327"/>
      <c r="B10" s="329"/>
      <c r="C10" s="332"/>
      <c r="D10" s="332"/>
      <c r="E10" s="332"/>
      <c r="F10" s="356"/>
      <c r="G10" s="373"/>
      <c r="H10" s="348"/>
      <c r="I10" s="351"/>
      <c r="J10" s="339"/>
      <c r="K10" s="351"/>
      <c r="L10" s="339"/>
      <c r="M10" s="351"/>
      <c r="N10" s="339"/>
      <c r="O10" s="351"/>
      <c r="P10" s="339"/>
      <c r="Q10" s="353"/>
      <c r="R10" s="353"/>
    </row>
    <row r="11" spans="1:29" ht="15.75" customHeight="1" thickBot="1">
      <c r="A11" s="327"/>
      <c r="B11" s="329"/>
      <c r="C11" s="332"/>
      <c r="D11" s="332"/>
      <c r="E11" s="332"/>
      <c r="F11" s="356"/>
      <c r="G11" s="373"/>
      <c r="H11" s="348"/>
      <c r="I11" s="351"/>
      <c r="J11" s="339"/>
      <c r="K11" s="351"/>
      <c r="L11" s="339"/>
      <c r="M11" s="351"/>
      <c r="N11" s="339"/>
      <c r="O11" s="351"/>
      <c r="P11" s="339"/>
      <c r="Q11" s="353"/>
      <c r="R11" s="353"/>
    </row>
    <row r="12" spans="1:29" ht="31.5" customHeight="1" thickBot="1">
      <c r="A12" s="327"/>
      <c r="B12" s="330"/>
      <c r="C12" s="334"/>
      <c r="D12" s="334"/>
      <c r="E12" s="334"/>
      <c r="F12" s="356"/>
      <c r="G12" s="373"/>
      <c r="H12" s="349"/>
      <c r="I12" s="352"/>
      <c r="J12" s="340"/>
      <c r="K12" s="352"/>
      <c r="L12" s="340"/>
      <c r="M12" s="352"/>
      <c r="N12" s="340"/>
      <c r="O12" s="352"/>
      <c r="P12" s="340"/>
      <c r="Q12" s="353"/>
      <c r="R12" s="353"/>
    </row>
    <row r="13" spans="1:29" s="4" customFormat="1" ht="18" customHeight="1" thickBot="1">
      <c r="A13" s="13">
        <v>1</v>
      </c>
      <c r="B13" s="14">
        <v>2</v>
      </c>
      <c r="C13" s="9">
        <v>3</v>
      </c>
      <c r="D13" s="65">
        <v>4</v>
      </c>
      <c r="E13" s="9">
        <v>5</v>
      </c>
      <c r="F13" s="36">
        <v>6</v>
      </c>
      <c r="G13" s="33">
        <v>7</v>
      </c>
      <c r="H13" s="9">
        <v>8</v>
      </c>
      <c r="I13" s="13">
        <v>9</v>
      </c>
      <c r="J13" s="14">
        <v>10</v>
      </c>
      <c r="K13" s="13">
        <v>11</v>
      </c>
      <c r="L13" s="14">
        <v>12</v>
      </c>
      <c r="M13" s="13">
        <v>13</v>
      </c>
      <c r="N13" s="14">
        <v>14</v>
      </c>
      <c r="O13" s="13">
        <v>15</v>
      </c>
      <c r="P13" s="14">
        <v>16</v>
      </c>
      <c r="Q13" s="102"/>
      <c r="R13" s="102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7.25" customHeight="1" thickBot="1">
      <c r="A14" s="221" t="s">
        <v>117</v>
      </c>
      <c r="B14" s="222" t="s">
        <v>200</v>
      </c>
      <c r="C14" s="223" t="s">
        <v>165</v>
      </c>
      <c r="D14" s="224">
        <f>E14+H14</f>
        <v>168</v>
      </c>
      <c r="E14" s="225">
        <f>SUM(E15:E18)</f>
        <v>96</v>
      </c>
      <c r="F14" s="226">
        <f>SUM(F15:F18)</f>
        <v>36</v>
      </c>
      <c r="G14" s="227">
        <f>SUM(G15:G18)</f>
        <v>20</v>
      </c>
      <c r="H14" s="225">
        <f>SUM(H15:H18)</f>
        <v>72</v>
      </c>
      <c r="I14" s="234">
        <v>0</v>
      </c>
      <c r="J14" s="228">
        <v>0</v>
      </c>
      <c r="K14" s="229">
        <f t="shared" ref="K14:P14" si="0">SUM(K15:K18)</f>
        <v>0</v>
      </c>
      <c r="L14" s="230">
        <f t="shared" si="0"/>
        <v>0</v>
      </c>
      <c r="M14" s="229">
        <f t="shared" si="0"/>
        <v>0</v>
      </c>
      <c r="N14" s="231">
        <f t="shared" si="0"/>
        <v>0</v>
      </c>
      <c r="O14" s="229">
        <f t="shared" si="0"/>
        <v>52</v>
      </c>
      <c r="P14" s="232">
        <f t="shared" si="0"/>
        <v>116</v>
      </c>
      <c r="Q14" s="237"/>
      <c r="R14" s="237"/>
    </row>
    <row r="15" spans="1:29" ht="51.75" customHeight="1" thickBot="1">
      <c r="A15" s="46" t="s">
        <v>118</v>
      </c>
      <c r="B15" s="209" t="s">
        <v>237</v>
      </c>
      <c r="C15" s="48" t="s">
        <v>207</v>
      </c>
      <c r="D15" s="128">
        <f>E15</f>
        <v>64</v>
      </c>
      <c r="E15" s="49">
        <f>SUM(K15:R15)</f>
        <v>64</v>
      </c>
      <c r="F15" s="50">
        <v>20</v>
      </c>
      <c r="G15" s="52">
        <v>20</v>
      </c>
      <c r="H15" s="69"/>
      <c r="I15" s="184"/>
      <c r="J15" s="52"/>
      <c r="K15" s="22"/>
      <c r="L15" s="23"/>
      <c r="M15" s="22"/>
      <c r="N15" s="103"/>
      <c r="O15" s="22">
        <v>34</v>
      </c>
      <c r="P15" s="24">
        <v>30</v>
      </c>
      <c r="Q15" s="238"/>
      <c r="R15" s="238"/>
    </row>
    <row r="16" spans="1:29" ht="52.5" customHeight="1" thickBot="1">
      <c r="A16" s="46" t="s">
        <v>236</v>
      </c>
      <c r="B16" s="209" t="s">
        <v>238</v>
      </c>
      <c r="C16" s="48" t="s">
        <v>207</v>
      </c>
      <c r="D16" s="128">
        <v>32</v>
      </c>
      <c r="E16" s="49">
        <f>SUM(K16:R16)</f>
        <v>32</v>
      </c>
      <c r="F16" s="50">
        <v>16</v>
      </c>
      <c r="G16" s="52"/>
      <c r="H16" s="69"/>
      <c r="I16" s="184"/>
      <c r="J16" s="52"/>
      <c r="K16" s="22"/>
      <c r="L16" s="23"/>
      <c r="M16" s="22"/>
      <c r="N16" s="103"/>
      <c r="O16" s="22">
        <v>18</v>
      </c>
      <c r="P16" s="24">
        <v>14</v>
      </c>
      <c r="Q16" s="238"/>
      <c r="R16" s="238"/>
    </row>
    <row r="17" spans="1:29" ht="26.25" customHeight="1" thickBot="1">
      <c r="A17" s="75" t="s">
        <v>120</v>
      </c>
      <c r="B17" s="76" t="s">
        <v>8</v>
      </c>
      <c r="C17" s="48"/>
      <c r="D17" s="128"/>
      <c r="E17" s="49"/>
      <c r="F17" s="50"/>
      <c r="G17" s="52"/>
      <c r="H17" s="69"/>
      <c r="I17" s="184"/>
      <c r="J17" s="52"/>
      <c r="K17" s="22"/>
      <c r="L17" s="23"/>
      <c r="M17" s="22"/>
      <c r="N17" s="103"/>
      <c r="O17" s="22"/>
      <c r="P17" s="24"/>
      <c r="Q17" s="238"/>
      <c r="R17" s="238"/>
    </row>
    <row r="18" spans="1:29" ht="25.5" customHeight="1" thickBot="1">
      <c r="A18" s="85" t="s">
        <v>148</v>
      </c>
      <c r="B18" s="86" t="s">
        <v>9</v>
      </c>
      <c r="C18" s="77" t="s">
        <v>166</v>
      </c>
      <c r="D18" s="130">
        <f>H18</f>
        <v>72</v>
      </c>
      <c r="E18" s="79"/>
      <c r="F18" s="80"/>
      <c r="G18" s="81"/>
      <c r="H18" s="82">
        <f>SUM(K18:R18)</f>
        <v>72</v>
      </c>
      <c r="I18" s="235"/>
      <c r="J18" s="81"/>
      <c r="K18" s="35"/>
      <c r="L18" s="83"/>
      <c r="M18" s="35"/>
      <c r="N18" s="105"/>
      <c r="O18" s="35"/>
      <c r="P18" s="84">
        <v>72</v>
      </c>
      <c r="Q18" s="239"/>
      <c r="R18" s="239"/>
    </row>
    <row r="19" spans="1:29" ht="53.25" customHeight="1" thickBot="1">
      <c r="A19" s="221" t="s">
        <v>149</v>
      </c>
      <c r="B19" s="222" t="s">
        <v>199</v>
      </c>
      <c r="C19" s="223" t="s">
        <v>165</v>
      </c>
      <c r="D19" s="224">
        <f>E19+H19</f>
        <v>224</v>
      </c>
      <c r="E19" s="225">
        <f>SUM(E20:E22)</f>
        <v>80</v>
      </c>
      <c r="F19" s="226">
        <f>SUM(F20:F22)</f>
        <v>70</v>
      </c>
      <c r="G19" s="227">
        <f>SUM(G20:G22)</f>
        <v>0</v>
      </c>
      <c r="H19" s="225">
        <f>SUM(H20:H22)</f>
        <v>144</v>
      </c>
      <c r="I19" s="234">
        <v>0</v>
      </c>
      <c r="J19" s="228">
        <v>0</v>
      </c>
      <c r="K19" s="229">
        <f t="shared" ref="K19:P19" si="1">SUM(K20:K22)</f>
        <v>0</v>
      </c>
      <c r="L19" s="230">
        <f t="shared" si="1"/>
        <v>224</v>
      </c>
      <c r="M19" s="229">
        <f t="shared" si="1"/>
        <v>0</v>
      </c>
      <c r="N19" s="231">
        <f t="shared" si="1"/>
        <v>0</v>
      </c>
      <c r="O19" s="229">
        <f t="shared" si="1"/>
        <v>0</v>
      </c>
      <c r="P19" s="232">
        <f t="shared" si="1"/>
        <v>0</v>
      </c>
      <c r="Q19" s="237"/>
      <c r="R19" s="237"/>
    </row>
    <row r="20" spans="1:29" ht="66.75" customHeight="1" thickBot="1">
      <c r="A20" s="46" t="s">
        <v>150</v>
      </c>
      <c r="B20" s="209" t="s">
        <v>203</v>
      </c>
      <c r="C20" s="77" t="s">
        <v>166</v>
      </c>
      <c r="D20" s="128">
        <f>E20</f>
        <v>80</v>
      </c>
      <c r="E20" s="49">
        <f>SUM(K20:R20)</f>
        <v>80</v>
      </c>
      <c r="F20" s="50">
        <v>70</v>
      </c>
      <c r="G20" s="52"/>
      <c r="H20" s="69"/>
      <c r="I20" s="184"/>
      <c r="J20" s="52"/>
      <c r="K20" s="22"/>
      <c r="L20" s="23">
        <v>80</v>
      </c>
      <c r="M20" s="22"/>
      <c r="N20" s="103"/>
      <c r="O20" s="22"/>
      <c r="P20" s="24"/>
      <c r="Q20" s="238"/>
      <c r="R20" s="238"/>
    </row>
    <row r="21" spans="1:29" ht="22.5" customHeight="1" thickBot="1">
      <c r="A21" s="75" t="s">
        <v>202</v>
      </c>
      <c r="B21" s="76" t="s">
        <v>8</v>
      </c>
      <c r="C21" s="77" t="s">
        <v>166</v>
      </c>
      <c r="D21" s="130">
        <f>H21</f>
        <v>108</v>
      </c>
      <c r="E21" s="79"/>
      <c r="F21" s="80"/>
      <c r="G21" s="81"/>
      <c r="H21" s="82">
        <f>SUM(K21:R21)</f>
        <v>108</v>
      </c>
      <c r="I21" s="235"/>
      <c r="J21" s="81"/>
      <c r="K21" s="35"/>
      <c r="L21" s="83">
        <v>108</v>
      </c>
      <c r="M21" s="35"/>
      <c r="N21" s="108"/>
      <c r="O21" s="35"/>
      <c r="P21" s="84"/>
      <c r="Q21" s="239"/>
      <c r="R21" s="239"/>
    </row>
    <row r="22" spans="1:29" ht="22.5" customHeight="1" thickBot="1">
      <c r="A22" s="75" t="s">
        <v>151</v>
      </c>
      <c r="B22" s="86" t="s">
        <v>9</v>
      </c>
      <c r="C22" s="77" t="s">
        <v>166</v>
      </c>
      <c r="D22" s="129">
        <f>E22+H22</f>
        <v>36</v>
      </c>
      <c r="E22" s="79"/>
      <c r="F22" s="80"/>
      <c r="G22" s="81"/>
      <c r="H22" s="82">
        <f>SUM(K22:R22)</f>
        <v>36</v>
      </c>
      <c r="I22" s="235"/>
      <c r="J22" s="81"/>
      <c r="K22" s="35"/>
      <c r="L22" s="83">
        <v>36</v>
      </c>
      <c r="M22" s="35"/>
      <c r="N22" s="108"/>
      <c r="O22" s="35"/>
      <c r="P22" s="84"/>
      <c r="Q22" s="239"/>
      <c r="R22" s="239"/>
    </row>
    <row r="23" spans="1:29" ht="13.5" customHeight="1" thickBot="1">
      <c r="A23" s="87"/>
      <c r="B23" s="88"/>
      <c r="C23" s="89"/>
      <c r="D23" s="90"/>
      <c r="E23" s="91"/>
      <c r="F23" s="92"/>
      <c r="G23" s="93"/>
      <c r="H23" s="94"/>
      <c r="I23" s="236"/>
      <c r="J23" s="93"/>
      <c r="K23" s="95"/>
      <c r="L23" s="96"/>
      <c r="M23" s="95"/>
      <c r="N23" s="107"/>
      <c r="O23" s="95"/>
      <c r="P23" s="97"/>
      <c r="Q23" s="239"/>
      <c r="R23" s="239"/>
      <c r="AA23" s="101"/>
      <c r="AC23" s="100"/>
    </row>
    <row r="24" spans="1:29" ht="21.75" customHeight="1" thickBot="1">
      <c r="A24" s="85" t="s">
        <v>139</v>
      </c>
      <c r="B24" s="398" t="s">
        <v>11</v>
      </c>
      <c r="C24" s="399"/>
      <c r="D24" s="78" t="s">
        <v>208</v>
      </c>
      <c r="E24" s="79"/>
      <c r="F24" s="80"/>
      <c r="G24" s="81"/>
      <c r="H24" s="82"/>
      <c r="I24" s="235"/>
      <c r="J24" s="81"/>
      <c r="K24" s="35"/>
      <c r="L24" s="83"/>
      <c r="M24" s="35"/>
      <c r="N24" s="105"/>
      <c r="O24" s="35"/>
      <c r="P24" s="84"/>
      <c r="Q24" s="239"/>
      <c r="R24" s="239"/>
    </row>
    <row r="25" spans="1:29" ht="21.75" customHeight="1" thickBot="1">
      <c r="A25" s="85" t="s">
        <v>57</v>
      </c>
      <c r="B25" s="398" t="s">
        <v>58</v>
      </c>
      <c r="C25" s="399"/>
      <c r="D25" s="78" t="s">
        <v>204</v>
      </c>
      <c r="E25" s="79"/>
      <c r="F25" s="80"/>
      <c r="G25" s="81"/>
      <c r="H25" s="82"/>
      <c r="I25" s="235"/>
      <c r="J25" s="81"/>
      <c r="K25" s="35"/>
      <c r="L25" s="83"/>
      <c r="M25" s="35"/>
      <c r="N25" s="105"/>
      <c r="O25" s="35"/>
      <c r="P25" s="84"/>
      <c r="Q25" s="239"/>
      <c r="R25" s="239"/>
    </row>
    <row r="26" spans="1:29" ht="21.75" customHeight="1" thickBot="1">
      <c r="A26" s="85" t="s">
        <v>59</v>
      </c>
      <c r="B26" s="400" t="s">
        <v>12</v>
      </c>
      <c r="C26" s="401"/>
      <c r="D26" s="78" t="s">
        <v>140</v>
      </c>
      <c r="E26" s="79"/>
      <c r="F26" s="80"/>
      <c r="G26" s="81"/>
      <c r="H26" s="82"/>
      <c r="I26" s="235"/>
      <c r="J26" s="81"/>
      <c r="K26" s="35"/>
      <c r="L26" s="83"/>
      <c r="M26" s="35"/>
      <c r="N26" s="105"/>
      <c r="O26" s="35"/>
      <c r="P26" s="84"/>
      <c r="Q26" s="239"/>
      <c r="R26" s="239"/>
    </row>
    <row r="27" spans="1:29" ht="26.25" customHeight="1" thickBot="1">
      <c r="A27" s="395" t="s">
        <v>56</v>
      </c>
      <c r="B27" s="396"/>
      <c r="C27" s="397"/>
      <c r="D27" s="28">
        <f>'2'!D19+'2'!D25+'2'!D29+'3'!D19+'5'!D19+'1'!D19+D24+D25+D26</f>
        <v>5940</v>
      </c>
      <c r="E27" s="28">
        <f>'2'!E19+'2'!E25+'2'!E29+'3'!E19+'5'!E19+'1'!E19+E24+E25+E26</f>
        <v>4500</v>
      </c>
      <c r="F27" s="28">
        <f>'2'!F19+'2'!F25+'2'!F29+'3'!F19+'5'!F19+'1'!F19+F24+F25+F26</f>
        <v>1982</v>
      </c>
      <c r="G27" s="28">
        <f>'2'!G19+'2'!G25+'2'!G29+'3'!G19+'5'!G19+'1'!G19+G24+G25+G26</f>
        <v>90</v>
      </c>
      <c r="H27" s="28">
        <f>'2'!H19+'2'!H25+'2'!H29+'3'!H19+'5'!H19+'1'!H19+H24+H25+H26</f>
        <v>828</v>
      </c>
      <c r="I27" s="28">
        <f>'2'!I19+'2'!I25+'2'!I29+'3'!I19+'5'!I19+'1'!I19+I24+I25+I26</f>
        <v>612</v>
      </c>
      <c r="J27" s="28">
        <f>'2'!J19+'2'!J25+'2'!J29+'3'!J19+'5'!J19+'1'!J19+J24+J25+J26</f>
        <v>792</v>
      </c>
      <c r="K27" s="28">
        <f>'2'!K19+'2'!K25+'2'!K29+'3'!K19+'5'!K19+'1'!K19+K24+K25+K26</f>
        <v>576</v>
      </c>
      <c r="L27" s="28">
        <f>'2'!L19+'2'!L25+'2'!L29+'3'!L19+'5'!L19+'1'!L19+L24+L25+L26</f>
        <v>828</v>
      </c>
      <c r="M27" s="28">
        <f>'2'!M19+'2'!M25+'2'!M29+'3'!M19+'5'!M19+'1'!M19+M24+M25+M26</f>
        <v>576</v>
      </c>
      <c r="N27" s="28">
        <f>'2'!N19+'2'!N25+'2'!N29+'3'!N19+'5'!N19+'1'!N19+N24+N25+N26</f>
        <v>772</v>
      </c>
      <c r="O27" s="28">
        <f>'2'!O19+'2'!O25+'2'!O29+'3'!O19+'5'!O19+'1'!O19+O24+O25+O26</f>
        <v>606</v>
      </c>
      <c r="P27" s="28">
        <f>'2'!P19+'2'!P25+'2'!P29+'3'!P19+'5'!P19+'1'!P19+P24+P25+P26</f>
        <v>480</v>
      </c>
      <c r="Q27" s="185"/>
      <c r="R27" s="185"/>
      <c r="U27" s="100"/>
    </row>
    <row r="28" spans="1:29" ht="21" customHeight="1">
      <c r="A28" s="6" t="s">
        <v>60</v>
      </c>
      <c r="B28" s="98"/>
      <c r="C28" s="98"/>
      <c r="D28" s="380" t="s">
        <v>13</v>
      </c>
      <c r="E28" s="383" t="s">
        <v>61</v>
      </c>
      <c r="F28" s="384"/>
      <c r="G28" s="384"/>
      <c r="H28" s="385"/>
      <c r="I28" s="118">
        <f>I27-I29-I30</f>
        <v>612</v>
      </c>
      <c r="J28" s="119">
        <f t="shared" ref="J28:P28" si="2">J27-J29-J30</f>
        <v>792</v>
      </c>
      <c r="K28" s="118">
        <f t="shared" si="2"/>
        <v>576</v>
      </c>
      <c r="L28" s="119">
        <f t="shared" si="2"/>
        <v>576</v>
      </c>
      <c r="M28" s="118">
        <f t="shared" si="2"/>
        <v>432</v>
      </c>
      <c r="N28" s="119">
        <f t="shared" si="2"/>
        <v>592</v>
      </c>
      <c r="O28" s="118">
        <f t="shared" si="2"/>
        <v>462</v>
      </c>
      <c r="P28" s="119">
        <f t="shared" si="2"/>
        <v>372</v>
      </c>
      <c r="Q28" s="240"/>
      <c r="R28" s="102">
        <f t="shared" ref="R28:R31" si="3">SUM(I28:P28)</f>
        <v>4414</v>
      </c>
      <c r="U28" s="25"/>
    </row>
    <row r="29" spans="1:29" ht="21" customHeight="1">
      <c r="A29" s="62" t="s">
        <v>124</v>
      </c>
      <c r="B29" s="3"/>
      <c r="C29" s="3"/>
      <c r="D29" s="381"/>
      <c r="E29" s="386" t="s">
        <v>62</v>
      </c>
      <c r="F29" s="387"/>
      <c r="G29" s="387"/>
      <c r="H29" s="388"/>
      <c r="I29" s="121">
        <v>0</v>
      </c>
      <c r="J29" s="120">
        <v>0</v>
      </c>
      <c r="K29" s="112">
        <f>'5'!K24+'7'!K21</f>
        <v>0</v>
      </c>
      <c r="L29" s="113">
        <f>'5'!L24+'7'!L21</f>
        <v>144</v>
      </c>
      <c r="M29" s="112">
        <f>'5'!M24+'7'!M21</f>
        <v>0</v>
      </c>
      <c r="N29" s="113">
        <f>'5'!N24+'7'!N21</f>
        <v>0</v>
      </c>
      <c r="O29" s="112">
        <f>'5'!O24+'7'!O21</f>
        <v>0</v>
      </c>
      <c r="P29" s="113">
        <f>'5'!P24+'7'!P21</f>
        <v>0</v>
      </c>
      <c r="Q29" s="240"/>
      <c r="R29" s="102">
        <f t="shared" si="3"/>
        <v>144</v>
      </c>
      <c r="U29" s="25"/>
    </row>
    <row r="30" spans="1:29" ht="21" customHeight="1">
      <c r="A30" s="62" t="s">
        <v>125</v>
      </c>
      <c r="B30" s="3"/>
      <c r="C30" s="3"/>
      <c r="D30" s="381"/>
      <c r="E30" s="386" t="s">
        <v>71</v>
      </c>
      <c r="F30" s="387"/>
      <c r="G30" s="387"/>
      <c r="H30" s="388"/>
      <c r="I30" s="121">
        <v>0</v>
      </c>
      <c r="J30" s="120">
        <v>0</v>
      </c>
      <c r="K30" s="112">
        <f>'5'!K25+'5'!K31+'6'!K23+'6'!K28+'7'!K18+'7'!K22</f>
        <v>0</v>
      </c>
      <c r="L30" s="113">
        <f>'5'!L25+'5'!L31+'6'!L23+'6'!L28+'7'!L18+'7'!L22</f>
        <v>108</v>
      </c>
      <c r="M30" s="112">
        <f>'5'!M25+'5'!M31+'6'!M23+'6'!M28+'7'!M18+'7'!M22</f>
        <v>144</v>
      </c>
      <c r="N30" s="113">
        <f>'5'!N25+'5'!N31+'6'!N23+'6'!N28+'7'!N18+'7'!N22</f>
        <v>180</v>
      </c>
      <c r="O30" s="112">
        <f>'5'!O25+'5'!O31+'6'!O23+'6'!O28+'7'!O18+'7'!O22</f>
        <v>144</v>
      </c>
      <c r="P30" s="113">
        <f>'5'!P25+'5'!P31+'6'!P23+'6'!P28+'7'!P18+'7'!P22</f>
        <v>108</v>
      </c>
      <c r="Q30" s="233"/>
      <c r="R30" s="102">
        <f t="shared" si="3"/>
        <v>684</v>
      </c>
      <c r="S30" s="1">
        <f>R28+R29+R30</f>
        <v>5242</v>
      </c>
      <c r="T30" s="1">
        <f>R29+R30+R31</f>
        <v>972</v>
      </c>
      <c r="U30" s="1">
        <f>T30/36</f>
        <v>27</v>
      </c>
    </row>
    <row r="31" spans="1:29" ht="21" customHeight="1">
      <c r="A31" s="62" t="s">
        <v>121</v>
      </c>
      <c r="B31" s="3"/>
      <c r="C31" s="3"/>
      <c r="D31" s="381"/>
      <c r="E31" s="389" t="s">
        <v>72</v>
      </c>
      <c r="F31" s="390"/>
      <c r="G31" s="390"/>
      <c r="H31" s="391"/>
      <c r="I31" s="121">
        <v>0</v>
      </c>
      <c r="J31" s="120">
        <v>0</v>
      </c>
      <c r="K31" s="121">
        <v>0</v>
      </c>
      <c r="L31" s="120">
        <v>0</v>
      </c>
      <c r="M31" s="121">
        <v>0</v>
      </c>
      <c r="N31" s="122">
        <v>0</v>
      </c>
      <c r="O31" s="121">
        <v>0</v>
      </c>
      <c r="P31" s="120">
        <v>144</v>
      </c>
      <c r="Q31" s="102"/>
      <c r="R31" s="102">
        <f t="shared" si="3"/>
        <v>144</v>
      </c>
    </row>
    <row r="32" spans="1:29" ht="21" customHeight="1">
      <c r="A32" s="62" t="s">
        <v>122</v>
      </c>
      <c r="B32" s="3"/>
      <c r="C32" s="3"/>
      <c r="D32" s="381"/>
      <c r="E32" s="389" t="s">
        <v>63</v>
      </c>
      <c r="F32" s="390"/>
      <c r="G32" s="390"/>
      <c r="H32" s="391"/>
      <c r="I32" s="121" t="s">
        <v>162</v>
      </c>
      <c r="J32" s="120">
        <v>3</v>
      </c>
      <c r="K32" s="121">
        <v>2</v>
      </c>
      <c r="L32" s="120">
        <v>4</v>
      </c>
      <c r="M32" s="121">
        <v>2</v>
      </c>
      <c r="N32" s="122">
        <v>3</v>
      </c>
      <c r="O32" s="121">
        <v>1</v>
      </c>
      <c r="P32" s="120">
        <v>3</v>
      </c>
      <c r="Q32" s="102"/>
      <c r="R32" s="102">
        <f>SUM(I32:P32)</f>
        <v>18</v>
      </c>
    </row>
    <row r="33" spans="1:21" ht="21" customHeight="1">
      <c r="A33" s="99"/>
      <c r="B33" s="3"/>
      <c r="C33" s="3"/>
      <c r="D33" s="381"/>
      <c r="E33" s="389" t="s">
        <v>167</v>
      </c>
      <c r="F33" s="390"/>
      <c r="G33" s="390"/>
      <c r="H33" s="391"/>
      <c r="I33" s="121">
        <v>1</v>
      </c>
      <c r="J33" s="120">
        <v>9</v>
      </c>
      <c r="K33" s="121">
        <v>5</v>
      </c>
      <c r="L33" s="120">
        <v>4</v>
      </c>
      <c r="M33" s="121">
        <v>3</v>
      </c>
      <c r="N33" s="122">
        <v>6</v>
      </c>
      <c r="O33" s="121">
        <v>4</v>
      </c>
      <c r="P33" s="120">
        <v>5</v>
      </c>
      <c r="Q33" s="102"/>
      <c r="R33" s="102">
        <f>SUM(I33:P33)</f>
        <v>37</v>
      </c>
    </row>
    <row r="34" spans="1:21" ht="21" customHeight="1" thickBot="1">
      <c r="A34" s="63" t="s">
        <v>123</v>
      </c>
      <c r="B34" s="64"/>
      <c r="C34" s="64"/>
      <c r="D34" s="382"/>
      <c r="E34" s="392" t="s">
        <v>64</v>
      </c>
      <c r="F34" s="393"/>
      <c r="G34" s="393"/>
      <c r="H34" s="394"/>
      <c r="I34" s="123"/>
      <c r="J34" s="124"/>
      <c r="K34" s="123">
        <v>1</v>
      </c>
      <c r="L34" s="124">
        <v>1</v>
      </c>
      <c r="M34" s="123"/>
      <c r="N34" s="125">
        <v>1</v>
      </c>
      <c r="O34" s="123">
        <v>1</v>
      </c>
      <c r="P34" s="124"/>
      <c r="Q34" s="102"/>
      <c r="R34" s="102">
        <f>SUM(I34:P34)</f>
        <v>4</v>
      </c>
    </row>
    <row r="41" spans="1:21">
      <c r="U41" s="1">
        <f>972/2028*100</f>
        <v>47.928994082840198</v>
      </c>
    </row>
  </sheetData>
  <mergeCells count="41">
    <mergeCell ref="M7:N7"/>
    <mergeCell ref="I4:P6"/>
    <mergeCell ref="K7:L7"/>
    <mergeCell ref="K8:K12"/>
    <mergeCell ref="A2:R2"/>
    <mergeCell ref="A4:A12"/>
    <mergeCell ref="B4:B12"/>
    <mergeCell ref="C4:C12"/>
    <mergeCell ref="E7:G7"/>
    <mergeCell ref="Q7:R7"/>
    <mergeCell ref="O7:P7"/>
    <mergeCell ref="O8:O12"/>
    <mergeCell ref="P8:P12"/>
    <mergeCell ref="N8:N12"/>
    <mergeCell ref="Q8:Q12"/>
    <mergeCell ref="R8:R12"/>
    <mergeCell ref="D4:H5"/>
    <mergeCell ref="H7:H12"/>
    <mergeCell ref="M8:M12"/>
    <mergeCell ref="A27:C27"/>
    <mergeCell ref="B24:C24"/>
    <mergeCell ref="B25:C25"/>
    <mergeCell ref="B26:C26"/>
    <mergeCell ref="L8:L12"/>
    <mergeCell ref="E8:E12"/>
    <mergeCell ref="F9:F12"/>
    <mergeCell ref="G9:G12"/>
    <mergeCell ref="D6:D12"/>
    <mergeCell ref="E6:H6"/>
    <mergeCell ref="F8:G8"/>
    <mergeCell ref="I8:I12"/>
    <mergeCell ref="J8:J12"/>
    <mergeCell ref="I7:J7"/>
    <mergeCell ref="D28:D34"/>
    <mergeCell ref="E28:H28"/>
    <mergeCell ref="E29:H29"/>
    <mergeCell ref="E30:H30"/>
    <mergeCell ref="E31:H31"/>
    <mergeCell ref="E32:H32"/>
    <mergeCell ref="E33:H33"/>
    <mergeCell ref="E34:H34"/>
  </mergeCells>
  <conditionalFormatting sqref="E23 E18 E14:G14">
    <cfRule type="expression" dxfId="79" priority="192" stopIfTrue="1">
      <formula>#REF!+#REF!+F14+G14&lt;&gt;E14</formula>
    </cfRule>
  </conditionalFormatting>
  <conditionalFormatting sqref="E23 E18 E14:G14">
    <cfRule type="expression" dxfId="78" priority="191" stopIfTrue="1">
      <formula>E14&lt;&gt;#REF!+#REF!+F14</formula>
    </cfRule>
  </conditionalFormatting>
  <conditionalFormatting sqref="E23 E18 E14:G14">
    <cfRule type="expression" dxfId="77" priority="190" stopIfTrue="1">
      <formula>#REF!+#REF!+F14+G14&lt;&gt;E14</formula>
    </cfRule>
  </conditionalFormatting>
  <conditionalFormatting sqref="E23 E18 E14:G14">
    <cfRule type="expression" dxfId="76" priority="189" stopIfTrue="1">
      <formula>E14&lt;&gt;#REF!+#REF!+F14</formula>
    </cfRule>
  </conditionalFormatting>
  <conditionalFormatting sqref="E15:E17">
    <cfRule type="expression" dxfId="75" priority="188" stopIfTrue="1">
      <formula>#REF!+#REF!+F15+G15&lt;&gt;E15</formula>
    </cfRule>
  </conditionalFormatting>
  <conditionalFormatting sqref="E15:E17">
    <cfRule type="expression" dxfId="74" priority="187" stopIfTrue="1">
      <formula>E15&lt;&gt;#REF!+#REF!+F15</formula>
    </cfRule>
  </conditionalFormatting>
  <conditionalFormatting sqref="E15:E17">
    <cfRule type="expression" dxfId="73" priority="186" stopIfTrue="1">
      <formula>#REF!+#REF!+F15+G15&lt;&gt;E15</formula>
    </cfRule>
  </conditionalFormatting>
  <conditionalFormatting sqref="E15:E17">
    <cfRule type="expression" dxfId="72" priority="185" stopIfTrue="1">
      <formula>E15&lt;&gt;#REF!+#REF!+F15</formula>
    </cfRule>
  </conditionalFormatting>
  <conditionalFormatting sqref="E19:G19">
    <cfRule type="expression" dxfId="71" priority="168" stopIfTrue="1">
      <formula>#REF!+#REF!+F19+G19&lt;&gt;E19</formula>
    </cfRule>
  </conditionalFormatting>
  <conditionalFormatting sqref="E19:G19">
    <cfRule type="expression" dxfId="70" priority="167" stopIfTrue="1">
      <formula>E19&lt;&gt;#REF!+#REF!+F19</formula>
    </cfRule>
  </conditionalFormatting>
  <conditionalFormatting sqref="E19:G19">
    <cfRule type="expression" dxfId="69" priority="166" stopIfTrue="1">
      <formula>#REF!+#REF!+F19+G19&lt;&gt;E19</formula>
    </cfRule>
  </conditionalFormatting>
  <conditionalFormatting sqref="E19:G19">
    <cfRule type="expression" dxfId="68" priority="165" stopIfTrue="1">
      <formula>E19&lt;&gt;#REF!+#REF!+F19</formula>
    </cfRule>
  </conditionalFormatting>
  <conditionalFormatting sqref="E20:E21">
    <cfRule type="expression" dxfId="67" priority="164" stopIfTrue="1">
      <formula>#REF!+#REF!+F20+G20&lt;&gt;E20</formula>
    </cfRule>
  </conditionalFormatting>
  <conditionalFormatting sqref="E20:E21">
    <cfRule type="expression" dxfId="66" priority="163" stopIfTrue="1">
      <formula>E20&lt;&gt;#REF!+#REF!+F20</formula>
    </cfRule>
  </conditionalFormatting>
  <conditionalFormatting sqref="E20:E21">
    <cfRule type="expression" dxfId="65" priority="162" stopIfTrue="1">
      <formula>#REF!+#REF!+F20+G20&lt;&gt;E20</formula>
    </cfRule>
  </conditionalFormatting>
  <conditionalFormatting sqref="E20:E21">
    <cfRule type="expression" dxfId="64" priority="161" stopIfTrue="1">
      <formula>E20&lt;&gt;#REF!+#REF!+F20</formula>
    </cfRule>
  </conditionalFormatting>
  <conditionalFormatting sqref="E19:G19">
    <cfRule type="expression" dxfId="63" priority="156" stopIfTrue="1">
      <formula>#REF!+#REF!+F19+G19&lt;&gt;E19</formula>
    </cfRule>
  </conditionalFormatting>
  <conditionalFormatting sqref="E19:G19">
    <cfRule type="expression" dxfId="62" priority="155" stopIfTrue="1">
      <formula>E19&lt;&gt;#REF!+#REF!+F19</formula>
    </cfRule>
  </conditionalFormatting>
  <conditionalFormatting sqref="E19:G19">
    <cfRule type="expression" dxfId="61" priority="154" stopIfTrue="1">
      <formula>#REF!+#REF!+F19+G19&lt;&gt;E19</formula>
    </cfRule>
  </conditionalFormatting>
  <conditionalFormatting sqref="E19:G19">
    <cfRule type="expression" dxfId="60" priority="153" stopIfTrue="1">
      <formula>E19&lt;&gt;#REF!+#REF!+F19</formula>
    </cfRule>
  </conditionalFormatting>
  <conditionalFormatting sqref="E20:E21">
    <cfRule type="expression" dxfId="59" priority="152" stopIfTrue="1">
      <formula>#REF!+#REF!+F20+G20&lt;&gt;E20</formula>
    </cfRule>
  </conditionalFormatting>
  <conditionalFormatting sqref="E20:E21">
    <cfRule type="expression" dxfId="58" priority="151" stopIfTrue="1">
      <formula>E20&lt;&gt;#REF!+#REF!+F20</formula>
    </cfRule>
  </conditionalFormatting>
  <conditionalFormatting sqref="E20:E21">
    <cfRule type="expression" dxfId="57" priority="150" stopIfTrue="1">
      <formula>#REF!+#REF!+F20+G20&lt;&gt;E20</formula>
    </cfRule>
  </conditionalFormatting>
  <conditionalFormatting sqref="E20:E21">
    <cfRule type="expression" dxfId="56" priority="149" stopIfTrue="1">
      <formula>E20&lt;&gt;#REF!+#REF!+F20</formula>
    </cfRule>
  </conditionalFormatting>
  <conditionalFormatting sqref="E22">
    <cfRule type="expression" dxfId="55" priority="140" stopIfTrue="1">
      <formula>#REF!+#REF!+F22+G22&lt;&gt;E22</formula>
    </cfRule>
  </conditionalFormatting>
  <conditionalFormatting sqref="E22">
    <cfRule type="expression" dxfId="54" priority="139" stopIfTrue="1">
      <formula>E22&lt;&gt;#REF!+#REF!+F22</formula>
    </cfRule>
  </conditionalFormatting>
  <conditionalFormatting sqref="E22">
    <cfRule type="expression" dxfId="53" priority="138" stopIfTrue="1">
      <formula>#REF!+#REF!+F22+G22&lt;&gt;E22</formula>
    </cfRule>
  </conditionalFormatting>
  <conditionalFormatting sqref="E22">
    <cfRule type="expression" dxfId="52" priority="137" stopIfTrue="1">
      <formula>E22&lt;&gt;#REF!+#REF!+F22</formula>
    </cfRule>
  </conditionalFormatting>
  <conditionalFormatting sqref="E22">
    <cfRule type="expression" dxfId="51" priority="132" stopIfTrue="1">
      <formula>#REF!+#REF!+F22+G22&lt;&gt;E22</formula>
    </cfRule>
  </conditionalFormatting>
  <conditionalFormatting sqref="E22">
    <cfRule type="expression" dxfId="50" priority="131" stopIfTrue="1">
      <formula>E22&lt;&gt;#REF!+#REF!+F22</formula>
    </cfRule>
  </conditionalFormatting>
  <conditionalFormatting sqref="E22">
    <cfRule type="expression" dxfId="49" priority="130" stopIfTrue="1">
      <formula>#REF!+#REF!+F22+G22&lt;&gt;E22</formula>
    </cfRule>
  </conditionalFormatting>
  <conditionalFormatting sqref="E22">
    <cfRule type="expression" dxfId="48" priority="129" stopIfTrue="1">
      <formula>E22&lt;&gt;#REF!+#REF!+F22</formula>
    </cfRule>
  </conditionalFormatting>
  <conditionalFormatting sqref="E19:G19">
    <cfRule type="expression" dxfId="47" priority="124" stopIfTrue="1">
      <formula>#REF!+#REF!+F19+G19&lt;&gt;E19</formula>
    </cfRule>
  </conditionalFormatting>
  <conditionalFormatting sqref="E19:G19">
    <cfRule type="expression" dxfId="46" priority="123" stopIfTrue="1">
      <formula>E19&lt;&gt;#REF!+#REF!+F19</formula>
    </cfRule>
  </conditionalFormatting>
  <conditionalFormatting sqref="E19:G19">
    <cfRule type="expression" dxfId="45" priority="122" stopIfTrue="1">
      <formula>#REF!+#REF!+F19+G19&lt;&gt;E19</formula>
    </cfRule>
  </conditionalFormatting>
  <conditionalFormatting sqref="E19:G19">
    <cfRule type="expression" dxfId="44" priority="121" stopIfTrue="1">
      <formula>E19&lt;&gt;#REF!+#REF!+F19</formula>
    </cfRule>
  </conditionalFormatting>
  <conditionalFormatting sqref="E20:E21">
    <cfRule type="expression" dxfId="43" priority="120" stopIfTrue="1">
      <formula>#REF!+#REF!+F20+G20&lt;&gt;E20</formula>
    </cfRule>
  </conditionalFormatting>
  <conditionalFormatting sqref="E20:E21">
    <cfRule type="expression" dxfId="42" priority="119" stopIfTrue="1">
      <formula>E20&lt;&gt;#REF!+#REF!+F20</formula>
    </cfRule>
  </conditionalFormatting>
  <conditionalFormatting sqref="E20:E21">
    <cfRule type="expression" dxfId="41" priority="118" stopIfTrue="1">
      <formula>#REF!+#REF!+F20+G20&lt;&gt;E20</formula>
    </cfRule>
  </conditionalFormatting>
  <conditionalFormatting sqref="E20:E21">
    <cfRule type="expression" dxfId="40" priority="117" stopIfTrue="1">
      <formula>E20&lt;&gt;#REF!+#REF!+F20</formula>
    </cfRule>
  </conditionalFormatting>
  <conditionalFormatting sqref="E22">
    <cfRule type="expression" dxfId="39" priority="108" stopIfTrue="1">
      <formula>#REF!+#REF!+F22+G22&lt;&gt;E22</formula>
    </cfRule>
  </conditionalFormatting>
  <conditionalFormatting sqref="E22">
    <cfRule type="expression" dxfId="38" priority="107" stopIfTrue="1">
      <formula>E22&lt;&gt;#REF!+#REF!+F22</formula>
    </cfRule>
  </conditionalFormatting>
  <conditionalFormatting sqref="E22">
    <cfRule type="expression" dxfId="37" priority="106" stopIfTrue="1">
      <formula>#REF!+#REF!+F22+G22&lt;&gt;E22</formula>
    </cfRule>
  </conditionalFormatting>
  <conditionalFormatting sqref="E22">
    <cfRule type="expression" dxfId="36" priority="105" stopIfTrue="1">
      <formula>E22&lt;&gt;#REF!+#REF!+F22</formula>
    </cfRule>
  </conditionalFormatting>
  <conditionalFormatting sqref="E24:E25">
    <cfRule type="expression" dxfId="35" priority="100" stopIfTrue="1">
      <formula>#REF!+#REF!+F24+G24&lt;&gt;E24</formula>
    </cfRule>
  </conditionalFormatting>
  <conditionalFormatting sqref="E24:E25">
    <cfRule type="expression" dxfId="34" priority="99" stopIfTrue="1">
      <formula>E24&lt;&gt;#REF!+#REF!+F24</formula>
    </cfRule>
  </conditionalFormatting>
  <conditionalFormatting sqref="E24:E25">
    <cfRule type="expression" dxfId="33" priority="98" stopIfTrue="1">
      <formula>#REF!+#REF!+F24+G24&lt;&gt;E24</formula>
    </cfRule>
  </conditionalFormatting>
  <conditionalFormatting sqref="E24:E25">
    <cfRule type="expression" dxfId="32" priority="97" stopIfTrue="1">
      <formula>E24&lt;&gt;#REF!+#REF!+F24</formula>
    </cfRule>
  </conditionalFormatting>
  <conditionalFormatting sqref="E26">
    <cfRule type="expression" dxfId="31" priority="96" stopIfTrue="1">
      <formula>#REF!+#REF!+F26+G26&lt;&gt;E26</formula>
    </cfRule>
  </conditionalFormatting>
  <conditionalFormatting sqref="E26">
    <cfRule type="expression" dxfId="30" priority="95" stopIfTrue="1">
      <formula>E26&lt;&gt;#REF!+#REF!+F26</formula>
    </cfRule>
  </conditionalFormatting>
  <conditionalFormatting sqref="E26">
    <cfRule type="expression" dxfId="29" priority="94" stopIfTrue="1">
      <formula>#REF!+#REF!+F26+G26&lt;&gt;E26</formula>
    </cfRule>
  </conditionalFormatting>
  <conditionalFormatting sqref="E26">
    <cfRule type="expression" dxfId="28" priority="93" stopIfTrue="1">
      <formula>E26&lt;&gt;#REF!+#REF!+F26</formula>
    </cfRule>
  </conditionalFormatting>
  <conditionalFormatting sqref="E15:E17">
    <cfRule type="expression" dxfId="27" priority="92" stopIfTrue="1">
      <formula>#REF!+#REF!+F15+G15&lt;&gt;E15</formula>
    </cfRule>
  </conditionalFormatting>
  <conditionalFormatting sqref="E15:E17">
    <cfRule type="expression" dxfId="26" priority="91" stopIfTrue="1">
      <formula>E15&lt;&gt;#REF!+#REF!+F15</formula>
    </cfRule>
  </conditionalFormatting>
  <conditionalFormatting sqref="E15:E17">
    <cfRule type="expression" dxfId="25" priority="90" stopIfTrue="1">
      <formula>#REF!+#REF!+F15+G15&lt;&gt;E15</formula>
    </cfRule>
  </conditionalFormatting>
  <conditionalFormatting sqref="E15:E17">
    <cfRule type="expression" dxfId="24" priority="89" stopIfTrue="1">
      <formula>E15&lt;&gt;#REF!+#REF!+F15</formula>
    </cfRule>
  </conditionalFormatting>
  <conditionalFormatting sqref="E20:E21">
    <cfRule type="expression" dxfId="23" priority="88" stopIfTrue="1">
      <formula>#REF!+#REF!+F20+G20&lt;&gt;E20</formula>
    </cfRule>
  </conditionalFormatting>
  <conditionalFormatting sqref="E20:E21">
    <cfRule type="expression" dxfId="22" priority="87" stopIfTrue="1">
      <formula>E20&lt;&gt;#REF!+#REF!+F20</formula>
    </cfRule>
  </conditionalFormatting>
  <conditionalFormatting sqref="E20:E21">
    <cfRule type="expression" dxfId="21" priority="86" stopIfTrue="1">
      <formula>#REF!+#REF!+F20+G20&lt;&gt;E20</formula>
    </cfRule>
  </conditionalFormatting>
  <conditionalFormatting sqref="E20:E21">
    <cfRule type="expression" dxfId="20" priority="85" stopIfTrue="1">
      <formula>E20&lt;&gt;#REF!+#REF!+F20</formula>
    </cfRule>
  </conditionalFormatting>
  <conditionalFormatting sqref="E21">
    <cfRule type="expression" dxfId="19" priority="16" stopIfTrue="1">
      <formula>#REF!+#REF!+F21+G21&lt;&gt;E21</formula>
    </cfRule>
  </conditionalFormatting>
  <conditionalFormatting sqref="E21">
    <cfRule type="expression" dxfId="18" priority="15" stopIfTrue="1">
      <formula>E21&lt;&gt;#REF!+#REF!+F21</formula>
    </cfRule>
  </conditionalFormatting>
  <conditionalFormatting sqref="E21">
    <cfRule type="expression" dxfId="17" priority="14" stopIfTrue="1">
      <formula>#REF!+#REF!+F21+G21&lt;&gt;E21</formula>
    </cfRule>
  </conditionalFormatting>
  <conditionalFormatting sqref="E21">
    <cfRule type="expression" dxfId="16" priority="13" stopIfTrue="1">
      <formula>E21&lt;&gt;#REF!+#REF!+F21</formula>
    </cfRule>
  </conditionalFormatting>
  <conditionalFormatting sqref="E21">
    <cfRule type="expression" dxfId="15" priority="12" stopIfTrue="1">
      <formula>#REF!+#REF!+F21+G21&lt;&gt;E21</formula>
    </cfRule>
  </conditionalFormatting>
  <conditionalFormatting sqref="E21">
    <cfRule type="expression" dxfId="14" priority="11" stopIfTrue="1">
      <formula>E21&lt;&gt;#REF!+#REF!+F21</formula>
    </cfRule>
  </conditionalFormatting>
  <conditionalFormatting sqref="E21">
    <cfRule type="expression" dxfId="13" priority="10" stopIfTrue="1">
      <formula>#REF!+#REF!+F21+G21&lt;&gt;E21</formula>
    </cfRule>
  </conditionalFormatting>
  <conditionalFormatting sqref="E21">
    <cfRule type="expression" dxfId="12" priority="9" stopIfTrue="1">
      <formula>E21&lt;&gt;#REF!+#REF!+F21</formula>
    </cfRule>
  </conditionalFormatting>
  <conditionalFormatting sqref="E21">
    <cfRule type="expression" dxfId="11" priority="8" stopIfTrue="1">
      <formula>#REF!+#REF!+F21+G21&lt;&gt;E21</formula>
    </cfRule>
  </conditionalFormatting>
  <conditionalFormatting sqref="E21">
    <cfRule type="expression" dxfId="10" priority="7" stopIfTrue="1">
      <formula>E21&lt;&gt;#REF!+#REF!+F21</formula>
    </cfRule>
  </conditionalFormatting>
  <conditionalFormatting sqref="E21">
    <cfRule type="expression" dxfId="9" priority="6" stopIfTrue="1">
      <formula>#REF!+#REF!+F21+G21&lt;&gt;E21</formula>
    </cfRule>
  </conditionalFormatting>
  <conditionalFormatting sqref="E21">
    <cfRule type="expression" dxfId="8" priority="5" stopIfTrue="1">
      <formula>E21&lt;&gt;#REF!+#REF!+F21</formula>
    </cfRule>
  </conditionalFormatting>
  <conditionalFormatting sqref="E22">
    <cfRule type="expression" dxfId="7" priority="4" stopIfTrue="1">
      <formula>#REF!+#REF!+F22+G22&lt;&gt;E22</formula>
    </cfRule>
  </conditionalFormatting>
  <conditionalFormatting sqref="E22">
    <cfRule type="expression" dxfId="6" priority="3" stopIfTrue="1">
      <formula>E22&lt;&gt;#REF!+#REF!+F22</formula>
    </cfRule>
  </conditionalFormatting>
  <conditionalFormatting sqref="E22">
    <cfRule type="expression" dxfId="5" priority="2" stopIfTrue="1">
      <formula>#REF!+#REF!+F22+G22&lt;&gt;E22</formula>
    </cfRule>
  </conditionalFormatting>
  <conditionalFormatting sqref="E22">
    <cfRule type="expression" dxfId="4" priority="1" stopIfTrue="1">
      <formula>E22&lt;&gt;#REF!+#REF!+F22</formula>
    </cfRule>
  </conditionalFormatting>
  <conditionalFormatting sqref="H19 H14">
    <cfRule type="expression" dxfId="3" priority="193" stopIfTrue="1">
      <formula>#REF!+#REF!+#REF!+#REF!&lt;&gt;H14</formula>
    </cfRule>
  </conditionalFormatting>
  <conditionalFormatting sqref="H19 H14">
    <cfRule type="expression" dxfId="2" priority="194" stopIfTrue="1">
      <formula>H14&lt;&gt;#REF!+#REF!+#REF!</formula>
    </cfRule>
  </conditionalFormatting>
  <conditionalFormatting sqref="H19 H14">
    <cfRule type="expression" dxfId="1" priority="195" stopIfTrue="1">
      <formula>#REF!+#REF!+#REF!+#REF!&lt;&gt;H14</formula>
    </cfRule>
  </conditionalFormatting>
  <conditionalFormatting sqref="H19 H14">
    <cfRule type="expression" dxfId="0" priority="196" stopIfTrue="1">
      <formula>H14&lt;&gt;#REF!+#REF!+#REF!</formula>
    </cfRule>
  </conditionalFormatting>
  <pageMargins left="0.39370078740157483" right="0.23622047244094491" top="0.51181102362204722" bottom="0.47244094488188981" header="0.51181102362204722" footer="0.51181102362204722"/>
  <pageSetup paperSize="9" scale="64" orientation="landscape" r:id="rId1"/>
  <headerFooter alignWithMargins="0"/>
  <rowBreaks count="1" manualBreakCount="1">
    <brk id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титульник</vt:lpstr>
      <vt:lpstr>1</vt:lpstr>
      <vt:lpstr>2</vt:lpstr>
      <vt:lpstr>3</vt:lpstr>
      <vt:lpstr>4</vt:lpstr>
      <vt:lpstr>5</vt:lpstr>
      <vt:lpstr>6</vt:lpstr>
      <vt:lpstr>7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титульник!Область_печати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NMR</dc:creator>
  <cp:lastModifiedBy>замдир</cp:lastModifiedBy>
  <cp:lastPrinted>2018-06-15T15:08:42Z</cp:lastPrinted>
  <dcterms:created xsi:type="dcterms:W3CDTF">2001-03-16T08:00:32Z</dcterms:created>
  <dcterms:modified xsi:type="dcterms:W3CDTF">2018-06-19T08:34:08Z</dcterms:modified>
</cp:coreProperties>
</file>